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3095" windowHeight="4500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L12" i="1" l="1"/>
  <c r="L8" i="1"/>
  <c r="B36" i="1" l="1"/>
  <c r="B35" i="1"/>
  <c r="B34" i="1"/>
  <c r="B32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D28" i="1"/>
  <c r="C28" i="1" l="1"/>
  <c r="B28" i="1"/>
</calcChain>
</file>

<file path=xl/sharedStrings.xml><?xml version="1.0" encoding="utf-8"?>
<sst xmlns="http://schemas.openxmlformats.org/spreadsheetml/2006/main" count="46" uniqueCount="45">
  <si>
    <t>2-digit</t>
  </si>
  <si>
    <t>01 - Live animals</t>
  </si>
  <si>
    <t>02 - Meat and edible meat offal</t>
  </si>
  <si>
    <t>03 - Fish and crustaceans, molluscs and other aquatic invertebrates</t>
  </si>
  <si>
    <t>04 - Dairy produce; birds' eggs; natural honey; edible products of animal origin, not elsewhere specified or included</t>
  </si>
  <si>
    <t>05 - Products of animal origin not elsewhere specified or included</t>
  </si>
  <si>
    <t>06 - Live trees and other plants; bulbs, roots and the like; cut flowers and ornamental foliage</t>
  </si>
  <si>
    <t>07 - Edible vegetables and certain roots and tubers</t>
  </si>
  <si>
    <t>08 - Edible fruit and nuts; peel of citrus fruits or melons</t>
  </si>
  <si>
    <t>09 - Coffee, tea, mate and spices</t>
  </si>
  <si>
    <t>10 - Cereals</t>
  </si>
  <si>
    <t>11 - Products of the milling industry; malt; starches; inulin; wheat gluten</t>
  </si>
  <si>
    <t>12 - Oil seeds and oleaginous fruits; miscellaneous grains, seeds and fruit; industrial or medical plants; straw and fodder</t>
  </si>
  <si>
    <t>13 - Lacs; gums, resins and other vegetable saps and extracts</t>
  </si>
  <si>
    <t>14 - Vegetable plaiting materials; vegetable products not elsewhere specified or included</t>
  </si>
  <si>
    <t>15 - Animal or vegetable fats and oils and their cleavage products; prepared edible fats; animal or vegetable waxes</t>
  </si>
  <si>
    <t>16 - Preparations of meat, fish or crustaceans, molluscs or other aquatic invertebrates</t>
  </si>
  <si>
    <t>17 - Sugars and sugar confectionery</t>
  </si>
  <si>
    <t>18 - Cocoa and cocoa preparations</t>
  </si>
  <si>
    <t>19 - Preparations of cereals, flour, starch or milk; pastrycooks' products</t>
  </si>
  <si>
    <t>20 - Preparations of vegetables, fruit, nuts or other parts of plants</t>
  </si>
  <si>
    <t>21 - Miscellaneous edible preparations</t>
  </si>
  <si>
    <t>22 - Beverages, spirits and vinegar</t>
  </si>
  <si>
    <t>23 - Residues and waste from the food industries; prepared animal fodder</t>
  </si>
  <si>
    <t>24 - Tobacco and manufactured tobacco substitutes</t>
  </si>
  <si>
    <t>2013</t>
  </si>
  <si>
    <t>EU</t>
  </si>
  <si>
    <t>Rusland</t>
  </si>
  <si>
    <t>waarvan naar</t>
  </si>
  <si>
    <t>andere niet-EU-landen</t>
  </si>
  <si>
    <t>Belang van Rusland als afzetmarkt van NL agrarische producten:</t>
  </si>
  <si>
    <t xml:space="preserve">Nederlandse export 2013 (in miljard euro): </t>
  </si>
  <si>
    <t>%Rusland in export naar Wereld</t>
  </si>
  <si>
    <t>%Rusland in export naar Extra-EU</t>
  </si>
  <si>
    <t>Nederlandse export (in miljoen euro)</t>
  </si>
  <si>
    <t>Totaal</t>
  </si>
  <si>
    <t>derde landen</t>
  </si>
  <si>
    <t>Boycotproducten</t>
  </si>
  <si>
    <t>exportwaarde</t>
  </si>
  <si>
    <t>vlees</t>
  </si>
  <si>
    <t>vis</t>
  </si>
  <si>
    <t>zuivel</t>
  </si>
  <si>
    <t>groente</t>
  </si>
  <si>
    <t>fruit</t>
  </si>
  <si>
    <t>overig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</si>
</sst>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</font>
    <font>
      <sz val="8.25"/>
      <color rgb="FF000000"/>
      <name val="Tahoma"/>
    </font>
    <font>
      <sz val="8.25"/>
      <color rgb="FF000000"/>
      <name val="Tahoma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8.25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FFEB9C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/>
      <bottom/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14">
    <xf numFmtId="0" fontId="0" fillId="0" borderId="0" xfId="0"/>
    <xf numFmtId="49" fontId="1" fillId="2" borderId="1" xfId="0" applyNumberFormat="1" applyFont="1" applyFill="1" applyBorder="1" applyAlignment="1">
      <alignment horizontal="left" vertical="center"/>
    </xf>
    <xf numFmtId="164" fontId="5" fillId="0" borderId="0" xfId="0" applyNumberFormat="1" applyFont="1"/>
    <xf numFmtId="0" fontId="4" fillId="0" borderId="0" xfId="0" applyFont="1"/>
    <xf numFmtId="1" fontId="2" fillId="3" borderId="2" xfId="0" applyNumberFormat="1" applyFont="1" applyFill="1" applyBorder="1" applyAlignment="1">
      <alignment horizontal="right" vertical="center"/>
    </xf>
    <xf numFmtId="49" fontId="6" fillId="2" borderId="3" xfId="0" applyNumberFormat="1" applyFont="1" applyFill="1" applyBorder="1" applyAlignment="1">
      <alignment horizontal="left" vertical="center"/>
    </xf>
    <xf numFmtId="1" fontId="3" fillId="4" borderId="2" xfId="1" applyNumberFormat="1" applyBorder="1" applyAlignment="1">
      <alignment horizontal="right" vertical="center"/>
    </xf>
    <xf numFmtId="164" fontId="0" fillId="0" borderId="0" xfId="0" applyNumberFormat="1"/>
    <xf numFmtId="49" fontId="1" fillId="2" borderId="1" xfId="0" applyNumberFormat="1" applyFont="1" applyFill="1" applyBorder="1" applyAlignment="1">
      <alignment horizontal="left" vertical="center"/>
    </xf>
    <xf numFmtId="1" fontId="0" fillId="0" borderId="0" xfId="0" applyNumberFormat="1"/>
    <xf numFmtId="164" fontId="4" fillId="0" borderId="0" xfId="0" applyNumberFormat="1" applyFont="1"/>
    <xf numFmtId="164" fontId="5" fillId="6" borderId="0" xfId="0" applyNumberFormat="1" applyFont="1" applyFill="1"/>
    <xf numFmtId="164" fontId="5" fillId="5" borderId="0" xfId="0" applyNumberFormat="1" applyFont="1" applyFill="1"/>
    <xf numFmtId="49" fontId="1" fillId="2" borderId="1" xfId="0" applyNumberFormat="1" applyFont="1" applyFill="1" applyBorder="1" applyAlignment="1">
      <alignment horizontal="left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2"/>
              <c:layout>
                <c:manualLayout>
                  <c:x val="0.10057514549811708"/>
                  <c:y val="7.85403907844852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Sheet!$A$34:$A$36</c:f>
              <c:strCache>
                <c:ptCount val="3"/>
                <c:pt idx="0">
                  <c:v>EU</c:v>
                </c:pt>
                <c:pt idx="1">
                  <c:v>Rusland</c:v>
                </c:pt>
                <c:pt idx="2">
                  <c:v>andere niet-EU-landen</c:v>
                </c:pt>
              </c:strCache>
            </c:strRef>
          </c:cat>
          <c:val>
            <c:numRef>
              <c:f>Sheet!$B$34:$B$36</c:f>
              <c:numCache>
                <c:formatCode>0.0</c:formatCode>
                <c:ptCount val="3"/>
                <c:pt idx="0">
                  <c:v>64.190515000000005</c:v>
                </c:pt>
                <c:pt idx="1">
                  <c:v>1.5041190000000004</c:v>
                </c:pt>
                <c:pt idx="2">
                  <c:v>15.258771000000003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Sheet!$K$6:$K$11</c:f>
              <c:strCache>
                <c:ptCount val="6"/>
                <c:pt idx="0">
                  <c:v>vlees</c:v>
                </c:pt>
                <c:pt idx="1">
                  <c:v>vis</c:v>
                </c:pt>
                <c:pt idx="2">
                  <c:v>zuivel</c:v>
                </c:pt>
                <c:pt idx="3">
                  <c:v>groente</c:v>
                </c:pt>
                <c:pt idx="4">
                  <c:v>fruit</c:v>
                </c:pt>
                <c:pt idx="5">
                  <c:v>overig</c:v>
                </c:pt>
              </c:strCache>
            </c:strRef>
          </c:cat>
          <c:val>
            <c:numRef>
              <c:f>Sheet!$L$6:$L$11</c:f>
              <c:numCache>
                <c:formatCode>General</c:formatCode>
                <c:ptCount val="6"/>
                <c:pt idx="0">
                  <c:v>91</c:v>
                </c:pt>
                <c:pt idx="1">
                  <c:v>6</c:v>
                </c:pt>
                <c:pt idx="2">
                  <c:v>258</c:v>
                </c:pt>
                <c:pt idx="3">
                  <c:v>87</c:v>
                </c:pt>
                <c:pt idx="4">
                  <c:v>53</c:v>
                </c:pt>
                <c:pt idx="5">
                  <c:v>35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33</xdr:row>
      <xdr:rowOff>33337</xdr:rowOff>
    </xdr:from>
    <xdr:to>
      <xdr:col>7</xdr:col>
      <xdr:colOff>171450</xdr:colOff>
      <xdr:row>47</xdr:row>
      <xdr:rowOff>109537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180975</xdr:colOff>
      <xdr:row>12</xdr:row>
      <xdr:rowOff>52387</xdr:rowOff>
    </xdr:from>
    <xdr:to>
      <xdr:col>16</xdr:col>
      <xdr:colOff>485775</xdr:colOff>
      <xdr:row>26</xdr:row>
      <xdr:rowOff>128587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"/>
  <sheetViews>
    <sheetView showGridLines="0" tabSelected="1" topLeftCell="B1" workbookViewId="0">
      <selection activeCell="O9" sqref="O9"/>
    </sheetView>
  </sheetViews>
  <sheetFormatPr defaultRowHeight="15" x14ac:dyDescent="0.25"/>
  <cols>
    <col min="1" max="1" width="42.5703125" customWidth="1"/>
    <col min="2" max="4" width="15.28515625" customWidth="1"/>
    <col min="5" max="5" width="23.42578125" customWidth="1"/>
    <col min="6" max="6" width="15.42578125" customWidth="1"/>
  </cols>
  <sheetData>
    <row r="1" spans="1:12" ht="15" customHeight="1" x14ac:dyDescent="0.25">
      <c r="A1" s="3" t="s">
        <v>34</v>
      </c>
      <c r="B1" s="13" t="s">
        <v>25</v>
      </c>
      <c r="C1" s="13"/>
      <c r="D1" s="13"/>
    </row>
    <row r="2" spans="1:12" ht="15" customHeight="1" x14ac:dyDescent="0.25">
      <c r="B2" s="1" t="s">
        <v>35</v>
      </c>
      <c r="C2" s="1" t="s">
        <v>36</v>
      </c>
      <c r="D2" s="8" t="s">
        <v>27</v>
      </c>
      <c r="E2" s="5" t="s">
        <v>32</v>
      </c>
      <c r="F2" s="5" t="s">
        <v>33</v>
      </c>
    </row>
    <row r="3" spans="1:12" ht="15" customHeight="1" x14ac:dyDescent="0.25">
      <c r="A3" s="1" t="s">
        <v>0</v>
      </c>
      <c r="B3" s="1"/>
      <c r="C3" s="1"/>
      <c r="D3" s="8"/>
    </row>
    <row r="4" spans="1:12" ht="15" customHeight="1" x14ac:dyDescent="0.25">
      <c r="A4" s="1" t="s">
        <v>1</v>
      </c>
      <c r="B4" s="4">
        <v>2250.3119999999999</v>
      </c>
      <c r="C4" s="4">
        <v>287.01900000000001</v>
      </c>
      <c r="D4" s="4">
        <v>16.552</v>
      </c>
      <c r="E4" s="2">
        <f>+(D4/B4)*100</f>
        <v>0.7355424492248186</v>
      </c>
      <c r="F4" s="2">
        <f>+(D4/C4)*100</f>
        <v>5.7668656082001535</v>
      </c>
    </row>
    <row r="5" spans="1:12" ht="15" customHeight="1" x14ac:dyDescent="0.25">
      <c r="A5" s="1" t="s">
        <v>2</v>
      </c>
      <c r="B5" s="4">
        <v>7955.9620000000004</v>
      </c>
      <c r="C5" s="4">
        <v>895.98800000000006</v>
      </c>
      <c r="D5" s="6">
        <v>140.453</v>
      </c>
      <c r="E5" s="2">
        <f t="shared" ref="E5:E28" si="0">+(D5/B5)*100</f>
        <v>1.7653804781873017</v>
      </c>
      <c r="F5" s="12">
        <f t="shared" ref="F5:F28" si="1">+(D5/C5)*100</f>
        <v>15.675767979035433</v>
      </c>
      <c r="K5" t="s">
        <v>37</v>
      </c>
      <c r="L5" t="s">
        <v>38</v>
      </c>
    </row>
    <row r="6" spans="1:12" ht="15" customHeight="1" x14ac:dyDescent="0.25">
      <c r="A6" s="1" t="s">
        <v>3</v>
      </c>
      <c r="B6" s="4">
        <v>2519.8710000000001</v>
      </c>
      <c r="C6" s="4">
        <v>554.01199999999994</v>
      </c>
      <c r="D6" s="4">
        <v>5.8109999999999999</v>
      </c>
      <c r="E6" s="2">
        <f t="shared" si="0"/>
        <v>0.23060704297958109</v>
      </c>
      <c r="F6" s="2">
        <f t="shared" si="1"/>
        <v>1.0488942477780265</v>
      </c>
      <c r="K6" t="s">
        <v>39</v>
      </c>
      <c r="L6">
        <v>91</v>
      </c>
    </row>
    <row r="7" spans="1:12" ht="15" customHeight="1" x14ac:dyDescent="0.25">
      <c r="A7" s="1" t="s">
        <v>4</v>
      </c>
      <c r="B7" s="4">
        <v>7690.6080000000002</v>
      </c>
      <c r="C7" s="4">
        <v>2218.6350000000002</v>
      </c>
      <c r="D7" s="6">
        <v>301.108</v>
      </c>
      <c r="E7" s="11">
        <f t="shared" si="0"/>
        <v>3.9152691178642831</v>
      </c>
      <c r="F7" s="12">
        <f t="shared" si="1"/>
        <v>13.571768226860209</v>
      </c>
      <c r="K7" t="s">
        <v>40</v>
      </c>
      <c r="L7">
        <v>6</v>
      </c>
    </row>
    <row r="8" spans="1:12" ht="15" customHeight="1" x14ac:dyDescent="0.25">
      <c r="A8" s="1" t="s">
        <v>5</v>
      </c>
      <c r="B8" s="4">
        <v>453.21699999999998</v>
      </c>
      <c r="C8" s="4">
        <v>156.274</v>
      </c>
      <c r="D8" s="4">
        <v>0.39400000000000002</v>
      </c>
      <c r="E8" s="2">
        <f t="shared" si="0"/>
        <v>8.6934073523279143E-2</v>
      </c>
      <c r="F8" s="2">
        <f t="shared" si="1"/>
        <v>0.25212127417228714</v>
      </c>
      <c r="K8" t="s">
        <v>41</v>
      </c>
      <c r="L8">
        <f>+(301-43)</f>
        <v>258</v>
      </c>
    </row>
    <row r="9" spans="1:12" ht="15" customHeight="1" x14ac:dyDescent="0.25">
      <c r="A9" s="1" t="s">
        <v>6</v>
      </c>
      <c r="B9" s="4">
        <v>8118.2389999999996</v>
      </c>
      <c r="C9" s="4">
        <v>1396.6320000000001</v>
      </c>
      <c r="D9" s="6">
        <v>334.654</v>
      </c>
      <c r="E9" s="11">
        <f t="shared" si="0"/>
        <v>4.1222486797937341</v>
      </c>
      <c r="F9" s="12">
        <f t="shared" si="1"/>
        <v>23.961501669731181</v>
      </c>
      <c r="K9" t="s">
        <v>42</v>
      </c>
      <c r="L9">
        <v>87</v>
      </c>
    </row>
    <row r="10" spans="1:12" ht="15" customHeight="1" x14ac:dyDescent="0.25">
      <c r="A10" s="1" t="s">
        <v>7</v>
      </c>
      <c r="B10" s="4">
        <v>6090.7330000000002</v>
      </c>
      <c r="C10" s="4">
        <v>1023.18</v>
      </c>
      <c r="D10" s="4">
        <v>87.421000000000006</v>
      </c>
      <c r="E10" s="2">
        <f t="shared" si="0"/>
        <v>1.4353116447560581</v>
      </c>
      <c r="F10" s="2">
        <f t="shared" si="1"/>
        <v>8.5440489454445956</v>
      </c>
      <c r="K10" t="s">
        <v>43</v>
      </c>
      <c r="L10">
        <v>53</v>
      </c>
    </row>
    <row r="11" spans="1:12" ht="15" customHeight="1" x14ac:dyDescent="0.25">
      <c r="A11" s="1" t="s">
        <v>8</v>
      </c>
      <c r="B11" s="4">
        <v>4540.7569999999996</v>
      </c>
      <c r="C11" s="4">
        <v>335.524</v>
      </c>
      <c r="D11" s="4">
        <v>53.152000000000001</v>
      </c>
      <c r="E11" s="2">
        <f t="shared" si="0"/>
        <v>1.1705537204479342</v>
      </c>
      <c r="F11" s="12">
        <f t="shared" si="1"/>
        <v>15.84148972949774</v>
      </c>
      <c r="K11" t="s">
        <v>44</v>
      </c>
      <c r="L11">
        <v>35</v>
      </c>
    </row>
    <row r="12" spans="1:12" ht="15" customHeight="1" x14ac:dyDescent="0.25">
      <c r="A12" s="1" t="s">
        <v>9</v>
      </c>
      <c r="B12" s="4">
        <v>748.09799999999996</v>
      </c>
      <c r="C12" s="4">
        <v>90.673000000000002</v>
      </c>
      <c r="D12" s="4">
        <v>6.4989999999999997</v>
      </c>
      <c r="E12" s="2">
        <f t="shared" si="0"/>
        <v>0.86873644896791591</v>
      </c>
      <c r="F12" s="2">
        <f t="shared" si="1"/>
        <v>7.1675140339461585</v>
      </c>
      <c r="L12">
        <f>SUM(L6:L11)</f>
        <v>530</v>
      </c>
    </row>
    <row r="13" spans="1:12" ht="15" customHeight="1" x14ac:dyDescent="0.25">
      <c r="A13" s="1" t="s">
        <v>10</v>
      </c>
      <c r="B13" s="4">
        <v>605.18399999999997</v>
      </c>
      <c r="C13" s="4">
        <v>62.045999999999999</v>
      </c>
      <c r="D13" s="4">
        <v>2E-3</v>
      </c>
      <c r="E13" s="2">
        <f t="shared" si="0"/>
        <v>3.3047800338409481E-4</v>
      </c>
      <c r="F13" s="2">
        <f t="shared" si="1"/>
        <v>3.223414885729942E-3</v>
      </c>
    </row>
    <row r="14" spans="1:12" ht="15" customHeight="1" x14ac:dyDescent="0.25">
      <c r="A14" s="1" t="s">
        <v>11</v>
      </c>
      <c r="B14" s="4">
        <v>709.89800000000002</v>
      </c>
      <c r="C14" s="4">
        <v>205.55699999999999</v>
      </c>
      <c r="D14" s="4">
        <v>2.9870000000000001</v>
      </c>
      <c r="E14" s="2">
        <f t="shared" si="0"/>
        <v>0.42076467323474637</v>
      </c>
      <c r="F14" s="2">
        <f t="shared" si="1"/>
        <v>1.4531249239870208</v>
      </c>
    </row>
    <row r="15" spans="1:12" ht="15" customHeight="1" x14ac:dyDescent="0.25">
      <c r="A15" s="1" t="s">
        <v>12</v>
      </c>
      <c r="B15" s="4">
        <v>2915.6750000000002</v>
      </c>
      <c r="C15" s="4">
        <v>671.22199999999998</v>
      </c>
      <c r="D15" s="4">
        <v>86.623000000000005</v>
      </c>
      <c r="E15" s="2">
        <f t="shared" si="0"/>
        <v>2.970941548697986</v>
      </c>
      <c r="F15" s="2">
        <f t="shared" si="1"/>
        <v>12.905268301694523</v>
      </c>
    </row>
    <row r="16" spans="1:12" ht="15" customHeight="1" x14ac:dyDescent="0.25">
      <c r="A16" s="1" t="s">
        <v>13</v>
      </c>
      <c r="B16" s="4">
        <v>103.35</v>
      </c>
      <c r="C16" s="4">
        <v>38.200000000000003</v>
      </c>
      <c r="D16" s="4">
        <v>4.2380000000000004</v>
      </c>
      <c r="E16" s="2">
        <f t="shared" si="0"/>
        <v>4.10062893081761</v>
      </c>
      <c r="F16" s="2">
        <f t="shared" si="1"/>
        <v>11.094240837696336</v>
      </c>
    </row>
    <row r="17" spans="1:6" ht="15" customHeight="1" x14ac:dyDescent="0.25">
      <c r="A17" s="1" t="s">
        <v>14</v>
      </c>
      <c r="B17" s="4">
        <v>26.904</v>
      </c>
      <c r="C17" s="4">
        <v>2.3029999999999999</v>
      </c>
      <c r="D17" s="4">
        <v>3.9E-2</v>
      </c>
      <c r="E17" s="2">
        <f t="shared" si="0"/>
        <v>0.14495985727029437</v>
      </c>
      <c r="F17" s="2">
        <f t="shared" si="1"/>
        <v>1.693443334780721</v>
      </c>
    </row>
    <row r="18" spans="1:6" ht="15" customHeight="1" x14ac:dyDescent="0.25">
      <c r="A18" s="1" t="s">
        <v>15</v>
      </c>
      <c r="B18" s="4">
        <v>4868.8109999999997</v>
      </c>
      <c r="C18" s="4">
        <v>621.96400000000006</v>
      </c>
      <c r="D18" s="4">
        <v>49.597000000000001</v>
      </c>
      <c r="E18" s="2">
        <f t="shared" si="0"/>
        <v>1.0186675966678518</v>
      </c>
      <c r="F18" s="2">
        <f t="shared" si="1"/>
        <v>7.9742557447054798</v>
      </c>
    </row>
    <row r="19" spans="1:6" ht="15" customHeight="1" x14ac:dyDescent="0.25">
      <c r="A19" s="1" t="s">
        <v>16</v>
      </c>
      <c r="B19" s="4">
        <v>1580.5609999999999</v>
      </c>
      <c r="C19" s="4">
        <v>68.287999999999997</v>
      </c>
      <c r="D19" s="4">
        <v>6.3E-2</v>
      </c>
      <c r="E19" s="2">
        <f t="shared" si="0"/>
        <v>3.9859265159649009E-3</v>
      </c>
      <c r="F19" s="2">
        <f t="shared" si="1"/>
        <v>9.2256326148078729E-2</v>
      </c>
    </row>
    <row r="20" spans="1:6" ht="15" customHeight="1" x14ac:dyDescent="0.25">
      <c r="A20" s="1" t="s">
        <v>17</v>
      </c>
      <c r="B20" s="4">
        <v>1582.9690000000001</v>
      </c>
      <c r="C20" s="4">
        <v>249.01400000000001</v>
      </c>
      <c r="D20" s="4">
        <v>10.007999999999999</v>
      </c>
      <c r="E20" s="2">
        <f t="shared" si="0"/>
        <v>0.63222968990548767</v>
      </c>
      <c r="F20" s="2">
        <f t="shared" si="1"/>
        <v>4.019051137687037</v>
      </c>
    </row>
    <row r="21" spans="1:6" ht="15" customHeight="1" x14ac:dyDescent="0.25">
      <c r="A21" s="1" t="s">
        <v>18</v>
      </c>
      <c r="B21" s="4">
        <v>3641.703</v>
      </c>
      <c r="C21" s="4">
        <v>979.75199999999995</v>
      </c>
      <c r="D21" s="4">
        <v>92.796999999999997</v>
      </c>
      <c r="E21" s="2">
        <f t="shared" si="0"/>
        <v>2.5481759495488787</v>
      </c>
      <c r="F21" s="2">
        <f t="shared" si="1"/>
        <v>9.4714784965991399</v>
      </c>
    </row>
    <row r="22" spans="1:6" ht="15" customHeight="1" x14ac:dyDescent="0.25">
      <c r="A22" s="1" t="s">
        <v>19</v>
      </c>
      <c r="B22" s="4">
        <v>3356.7249999999999</v>
      </c>
      <c r="C22" s="4">
        <v>1635.0809999999999</v>
      </c>
      <c r="D22" s="4">
        <v>53.543999999999997</v>
      </c>
      <c r="E22" s="2">
        <f t="shared" si="0"/>
        <v>1.5951262018783188</v>
      </c>
      <c r="F22" s="2">
        <f t="shared" si="1"/>
        <v>3.2747001524695105</v>
      </c>
    </row>
    <row r="23" spans="1:6" ht="15" customHeight="1" x14ac:dyDescent="0.25">
      <c r="A23" s="1" t="s">
        <v>20</v>
      </c>
      <c r="B23" s="4">
        <v>4050.2249999999999</v>
      </c>
      <c r="C23" s="4">
        <v>541.67700000000002</v>
      </c>
      <c r="D23" s="4">
        <v>43.286999999999999</v>
      </c>
      <c r="E23" s="2">
        <f t="shared" si="0"/>
        <v>1.0687554395126198</v>
      </c>
      <c r="F23" s="2">
        <f t="shared" si="1"/>
        <v>7.9912937045508672</v>
      </c>
    </row>
    <row r="24" spans="1:6" ht="15" customHeight="1" x14ac:dyDescent="0.25">
      <c r="A24" s="1" t="s">
        <v>21</v>
      </c>
      <c r="B24" s="4">
        <v>3675.614</v>
      </c>
      <c r="C24" s="4">
        <v>1120.4829999999999</v>
      </c>
      <c r="D24" s="4">
        <v>78.173000000000002</v>
      </c>
      <c r="E24" s="2">
        <f t="shared" si="0"/>
        <v>2.1268011276483327</v>
      </c>
      <c r="F24" s="2">
        <f t="shared" si="1"/>
        <v>6.9767234308775778</v>
      </c>
    </row>
    <row r="25" spans="1:6" ht="15" customHeight="1" x14ac:dyDescent="0.25">
      <c r="A25" s="1" t="s">
        <v>22</v>
      </c>
      <c r="B25" s="4">
        <v>4295.6350000000002</v>
      </c>
      <c r="C25" s="4">
        <v>1799.3440000000001</v>
      </c>
      <c r="D25" s="4">
        <v>18.196999999999999</v>
      </c>
      <c r="E25" s="2">
        <f t="shared" si="0"/>
        <v>0.42361606607637747</v>
      </c>
      <c r="F25" s="2">
        <f t="shared" si="1"/>
        <v>1.0113130118532088</v>
      </c>
    </row>
    <row r="26" spans="1:6" ht="15" customHeight="1" x14ac:dyDescent="0.25">
      <c r="A26" s="1" t="s">
        <v>23</v>
      </c>
      <c r="B26" s="4">
        <v>5339.97</v>
      </c>
      <c r="C26" s="4">
        <v>755.58100000000002</v>
      </c>
      <c r="D26" s="6">
        <v>107.78400000000001</v>
      </c>
      <c r="E26" s="2">
        <f t="shared" si="0"/>
        <v>2.018438305833179</v>
      </c>
      <c r="F26" s="12">
        <f t="shared" si="1"/>
        <v>14.265049015261106</v>
      </c>
    </row>
    <row r="27" spans="1:6" ht="15" customHeight="1" x14ac:dyDescent="0.25">
      <c r="A27" s="1" t="s">
        <v>24</v>
      </c>
      <c r="B27" s="4">
        <v>3832.384</v>
      </c>
      <c r="C27" s="4">
        <v>1054.441</v>
      </c>
      <c r="D27" s="4">
        <v>10.736000000000001</v>
      </c>
      <c r="E27" s="2">
        <f t="shared" si="0"/>
        <v>0.28013894223543362</v>
      </c>
      <c r="F27" s="2">
        <f t="shared" si="1"/>
        <v>1.0181698169930797</v>
      </c>
    </row>
    <row r="28" spans="1:6" ht="15.75" x14ac:dyDescent="0.25">
      <c r="B28" s="4">
        <f>SUM(B4:B27)</f>
        <v>80953.404999999999</v>
      </c>
      <c r="C28" s="4">
        <f>SUM(C4:C27)</f>
        <v>16762.890000000003</v>
      </c>
      <c r="D28" s="4">
        <f>SUM(D4:D27)</f>
        <v>1504.1190000000004</v>
      </c>
      <c r="E28" s="2">
        <f t="shared" si="0"/>
        <v>1.8580058491671849</v>
      </c>
      <c r="F28" s="2">
        <f t="shared" si="1"/>
        <v>8.972909802545983</v>
      </c>
    </row>
    <row r="29" spans="1:6" x14ac:dyDescent="0.25">
      <c r="B29" s="9"/>
    </row>
    <row r="31" spans="1:6" x14ac:dyDescent="0.25">
      <c r="A31" s="3" t="s">
        <v>30</v>
      </c>
    </row>
    <row r="32" spans="1:6" x14ac:dyDescent="0.25">
      <c r="A32" s="3" t="s">
        <v>31</v>
      </c>
      <c r="B32" s="7">
        <f>+(B28)/1000</f>
        <v>80.953405000000004</v>
      </c>
    </row>
    <row r="33" spans="1:2" x14ac:dyDescent="0.25">
      <c r="A33" s="3" t="s">
        <v>28</v>
      </c>
      <c r="B33" s="7"/>
    </row>
    <row r="34" spans="1:2" x14ac:dyDescent="0.25">
      <c r="A34" s="3" t="s">
        <v>26</v>
      </c>
      <c r="B34" s="7">
        <f>+(B28-C28)/1000</f>
        <v>64.190515000000005</v>
      </c>
    </row>
    <row r="35" spans="1:2" x14ac:dyDescent="0.25">
      <c r="A35" s="3" t="s">
        <v>27</v>
      </c>
      <c r="B35" s="10">
        <f>+(D28)/1000</f>
        <v>1.5041190000000004</v>
      </c>
    </row>
    <row r="36" spans="1:2" x14ac:dyDescent="0.25">
      <c r="A36" s="3" t="s">
        <v>29</v>
      </c>
      <c r="B36" s="10">
        <f>+(C28-D28)/1000</f>
        <v>15.258771000000003</v>
      </c>
    </row>
    <row r="37" spans="1:2" x14ac:dyDescent="0.25">
      <c r="A37" s="3"/>
    </row>
    <row r="39" spans="1:2" x14ac:dyDescent="0.25">
      <c r="A39" s="3"/>
    </row>
    <row r="40" spans="1:2" x14ac:dyDescent="0.25">
      <c r="A40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</sheetData>
  <mergeCells count="1">
    <mergeCell ref="B1:D1"/>
  </mergeCells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Berkum, Siemen van</cp:lastModifiedBy>
  <cp:lastPrinted>2014-07-30T13:37:37Z</cp:lastPrinted>
  <dcterms:modified xsi:type="dcterms:W3CDTF">2014-08-21T18:22:10Z</dcterms:modified>
</cp:coreProperties>
</file>