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5" yWindow="45" windowWidth="14520" windowHeight="11760" tabRatio="948" firstSheet="6" activeTab="25"/>
  </bookViews>
  <sheets>
    <sheet name="Country Codes_ISO alpha-3" sheetId="43" r:id="rId1"/>
    <sheet name="I_A_1" sheetId="44" r:id="rId2"/>
    <sheet name="I_A_2" sheetId="45" r:id="rId3"/>
    <sheet name="II_B_1" sheetId="1" r:id="rId4"/>
    <sheet name="II_B_2" sheetId="32" r:id="rId5"/>
    <sheet name="III_A_1" sheetId="2" r:id="rId6"/>
    <sheet name="III_B_1" sheetId="33" r:id="rId7"/>
    <sheet name="III_B_2" sheetId="34" r:id="rId8"/>
    <sheet name="III_B_3" sheetId="35" r:id="rId9"/>
    <sheet name="III_C_1" sheetId="6" r:id="rId10"/>
    <sheet name="III_C_3" sheetId="8" r:id="rId11"/>
    <sheet name="III_C_4" sheetId="31" r:id="rId12"/>
    <sheet name="III_C_6" sheetId="11" r:id="rId13"/>
    <sheet name="III_D_1" sheetId="30" r:id="rId14"/>
    <sheet name="III_E_1" sheetId="12" r:id="rId15"/>
    <sheet name="III_E_2" sheetId="13" r:id="rId16"/>
    <sheet name="III_E_3" sheetId="14" r:id="rId17"/>
    <sheet name="III_F_1 " sheetId="36" r:id="rId18"/>
    <sheet name="III_F_2" sheetId="16" r:id="rId19"/>
    <sheet name="III_G_1" sheetId="17" r:id="rId20"/>
    <sheet name="IV_A_1" sheetId="41" r:id="rId21"/>
    <sheet name="IV_A_2" sheetId="37" r:id="rId22"/>
    <sheet name="IV_A_3 " sheetId="38" r:id="rId23"/>
    <sheet name="IV_B_1" sheetId="39" r:id="rId24"/>
    <sheet name="IV_B_2" sheetId="40" r:id="rId25"/>
    <sheet name="V_1" sheetId="23" r:id="rId26"/>
    <sheet name="VI_1" sheetId="24" r:id="rId27"/>
    <sheet name="Sheet1" sheetId="46" r:id="rId28"/>
  </sheets>
  <externalReferences>
    <externalReference r:id="rId29"/>
  </externalReferences>
  <definedNames>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3">#REF!</definedName>
    <definedName name="_1Excel_BuiltIn_Print_Area_10_1_1" localSheetId="17">#REF!</definedName>
    <definedName name="_1Excel_BuiltIn_Print_Area_10_1_1" localSheetId="20">#REF!</definedName>
    <definedName name="_1Excel_BuiltIn_Print_Area_10_1_1">#REF!</definedName>
    <definedName name="_xlnm._FilterDatabase" localSheetId="8" hidden="1">III_B_3!$A$3:$L$233</definedName>
    <definedName name="_xlnm._FilterDatabase" localSheetId="9" hidden="1">III_C_1!$A$3:$Q$116</definedName>
    <definedName name="_xlnm._FilterDatabase" localSheetId="10" hidden="1">III_C_3!$A$3:$O$28</definedName>
    <definedName name="_xlnm._FilterDatabase" localSheetId="11" hidden="1">III_C_4!$A$3:$Q$12</definedName>
    <definedName name="_xlnm._FilterDatabase" localSheetId="12" hidden="1">III_C_6!$A$4:$IV$398</definedName>
    <definedName name="_xlnm._FilterDatabase" localSheetId="14" hidden="1">III_E_1!$A$3:$J$476</definedName>
    <definedName name="_xlnm._FilterDatabase" localSheetId="16" hidden="1">III_E_3!$A$3:$R$235</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II_B_1!$A$1:$F$70</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II_B_1!$A$1:$D$3</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7">#REF!</definedName>
    <definedName name="Excel_BuiltIn_Print_Area_10_1">#REF!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3">#REF!</definedName>
    <definedName name="Excel_BuiltIn_Print_Area_10_1_1" localSheetId="17">#REF!</definedName>
    <definedName name="Excel_BuiltIn_Print_Area_10_1_1">#REF!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7">#REF!</definedName>
    <definedName name="Excel_BuiltIn_Print_Area_11_1">III_C_6!$A$1:$S$438</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7">#REF!</definedName>
    <definedName name="Excel_BuiltIn_Print_Area_12_1">III_E_1!$A$1:$L$56</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7">#REF!</definedName>
    <definedName name="Excel_BuiltIn_Print_Area_12_1_1">III_E_1!$A$1:$K$56</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7">#REF!</definedName>
    <definedName name="Excel_BuiltIn_Print_Area_14_1">III_E_3!$A$1:$N$37</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3">III_D_1!$C$1:$H$60</definedName>
    <definedName name="Excel_BuiltIn_Print_Area_15_1" localSheetId="17">'III_F_1 '!$A$1:$J$90</definedName>
    <definedName name="Excel_BuiltIn_Print_Area_15_1">#REF!</definedName>
    <definedName name="Excel_BuiltIn_Print_Area_24_1" localSheetId="6">#REF!</definedName>
    <definedName name="Excel_BuiltIn_Print_Area_24_1" localSheetId="8">#REF!</definedName>
    <definedName name="Excel_BuiltIn_Print_Area_24_1" localSheetId="13">#REF!</definedName>
    <definedName name="Excel_BuiltIn_Print_Area_24_1" localSheetId="17">#REF!</definedName>
    <definedName name="Excel_BuiltIn_Print_Area_24_1" localSheetId="22">#REF!</definedName>
    <definedName name="Excel_BuiltIn_Print_Area_24_1" localSheetId="24">#REF!</definedName>
    <definedName name="Excel_BuiltIn_Print_Area_24_1">#REF!</definedName>
    <definedName name="Excel_BuiltIn_Print_Area_4_1" localSheetId="7">III_B_2!$A$1:$F$35</definedName>
    <definedName name="Excel_BuiltIn_Print_Area_4_1">#REF!</definedName>
    <definedName name="Excel_BuiltIn_Print_Area_5_1" localSheetId="6">#REF!</definedName>
    <definedName name="Excel_BuiltIn_Print_Area_5_1" localSheetId="7">#REF!</definedName>
    <definedName name="Excel_BuiltIn_Print_Area_5_1" localSheetId="8">III_B_3!$A$1:$I$304</definedName>
    <definedName name="Excel_BuiltIn_Print_Area_5_1" localSheetId="13">#REF!</definedName>
    <definedName name="Excel_BuiltIn_Print_Area_5_1" localSheetId="17">#REF!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7">#REF!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2">#REF!</definedName>
    <definedName name="Excel_BuiltIn_Print_Area_8_1" localSheetId="24">#REF!</definedName>
    <definedName name="Excel_BuiltIn_Print_Area_8_1">III_C_3!$A$1:$N$47</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II_B_1!$A$1:$F$97</definedName>
    <definedName name="_xlnm.Print_Area" localSheetId="5">III_A_1!$A$1:$I$16</definedName>
    <definedName name="_xlnm.Print_Area" localSheetId="6">III_B_1!$A$1:$N$28</definedName>
    <definedName name="_xlnm.Print_Area" localSheetId="7">III_B_2!$A$1:$G$35</definedName>
    <definedName name="_xlnm.Print_Area" localSheetId="8">III_B_3!$A$1:$K$269</definedName>
    <definedName name="_xlnm.Print_Area" localSheetId="9">III_C_1!$A$1:$N$84</definedName>
    <definedName name="_xlnm.Print_Area" localSheetId="10">III_C_3!$A$1:$K$47</definedName>
    <definedName name="_xlnm.Print_Area" localSheetId="12">III_C_6!$A$1:$N$438</definedName>
    <definedName name="_xlnm.Print_Area" localSheetId="13">III_D_1!$C$1:$H$10</definedName>
    <definedName name="_xlnm.Print_Area" localSheetId="14">III_E_1!$A$1:$I$56</definedName>
    <definedName name="_xlnm.Print_Area" localSheetId="15">III_E_2!$A$1:$AJ$36</definedName>
    <definedName name="_xlnm.Print_Area" localSheetId="16">III_E_3!$A$1:$O$37</definedName>
    <definedName name="_xlnm.Print_Area" localSheetId="17">'III_F_1 '!$A$1:$J$40</definedName>
    <definedName name="_xlnm.Print_Area" localSheetId="18">III_F_2!$A$1:$G$50</definedName>
    <definedName name="_xlnm.Print_Area" localSheetId="19">III_G_1!$A$1:$T$37</definedName>
    <definedName name="_xlnm.Print_Area" localSheetId="20">IV_A_1!$A$1:$J$67</definedName>
    <definedName name="_xlnm.Print_Area" localSheetId="21">IV_A_2!$A$1:$K$18</definedName>
    <definedName name="_xlnm.Print_Area" localSheetId="22">'IV_A_3 '!$A$1:$H$84</definedName>
    <definedName name="_xlnm.Print_Area" localSheetId="23">IV_B_1!$A$1:$K$20</definedName>
    <definedName name="_xlnm.Print_Area" localSheetId="24">IV_B_2!$A$1:$H$40</definedName>
    <definedName name="_xlnm.Print_Area" localSheetId="25">V_1!$A$1:$J$68</definedName>
    <definedName name="_xlnm.Print_Area" localSheetId="26">VI_1!$A$1:$W$51</definedName>
  </definedNames>
  <calcPr calcId="145621" concurrentCalc="0"/>
</workbook>
</file>

<file path=xl/calcChain.xml><?xml version="1.0" encoding="utf-8"?>
<calcChain xmlns="http://schemas.openxmlformats.org/spreadsheetml/2006/main">
  <c r="I5" i="33" l="1"/>
  <c r="I6" i="33"/>
  <c r="I7" i="33"/>
  <c r="I8" i="33"/>
  <c r="I9" i="33"/>
  <c r="I10" i="33"/>
  <c r="I11" i="33"/>
  <c r="I12" i="33"/>
  <c r="I13" i="33"/>
  <c r="I14" i="33"/>
  <c r="I15" i="33"/>
  <c r="I16" i="33"/>
  <c r="I17" i="33"/>
  <c r="I18" i="33"/>
  <c r="I19" i="33"/>
  <c r="I20" i="33"/>
  <c r="I21" i="33"/>
  <c r="I22" i="33"/>
  <c r="I23" i="33"/>
  <c r="I4" i="33"/>
  <c r="L5" i="33"/>
  <c r="M5" i="33"/>
  <c r="L6" i="33"/>
  <c r="M6" i="33"/>
  <c r="L7" i="33"/>
  <c r="M7" i="33"/>
  <c r="L8" i="33"/>
  <c r="M8" i="33"/>
  <c r="L9" i="33"/>
  <c r="M9" i="33"/>
  <c r="L10" i="33"/>
  <c r="M10" i="33"/>
  <c r="L11" i="33"/>
  <c r="M11" i="33"/>
  <c r="L12" i="33"/>
  <c r="M12" i="33"/>
  <c r="L13" i="33"/>
  <c r="M13" i="33"/>
  <c r="L14" i="33"/>
  <c r="M14" i="33"/>
  <c r="L15" i="33"/>
  <c r="M15" i="33"/>
  <c r="L16" i="33"/>
  <c r="M16" i="33"/>
  <c r="L17" i="33"/>
  <c r="M17" i="33"/>
  <c r="L18" i="33"/>
  <c r="M18" i="33"/>
  <c r="L19" i="33"/>
  <c r="M19" i="33"/>
  <c r="L20" i="33"/>
  <c r="M20" i="33"/>
  <c r="L21" i="33"/>
  <c r="M21" i="33"/>
  <c r="L22" i="33"/>
  <c r="M22" i="33"/>
  <c r="L23" i="33"/>
  <c r="M23" i="33"/>
  <c r="M4" i="33"/>
  <c r="L4" i="33"/>
  <c r="L25" i="8"/>
  <c r="L22" i="8"/>
  <c r="L23" i="8"/>
  <c r="L24" i="8"/>
  <c r="L26" i="8"/>
  <c r="L27" i="8"/>
  <c r="N146" i="14"/>
  <c r="N145" i="14"/>
  <c r="N144" i="14"/>
  <c r="N143" i="14"/>
  <c r="N15" i="14"/>
  <c r="N14" i="14"/>
  <c r="N13" i="14"/>
  <c r="N12" i="14"/>
  <c r="L329" i="11"/>
  <c r="L327" i="11"/>
  <c r="N85" i="11"/>
  <c r="N356" i="11"/>
  <c r="L350" i="11"/>
  <c r="L349" i="11"/>
  <c r="N284" i="11"/>
  <c r="N236" i="11"/>
  <c r="L277" i="11"/>
  <c r="L274" i="11"/>
  <c r="N326" i="11"/>
  <c r="K325" i="11"/>
  <c r="K324" i="11"/>
  <c r="L227" i="11"/>
  <c r="K376" i="11"/>
  <c r="K375" i="11"/>
  <c r="K100" i="11"/>
  <c r="K98" i="11"/>
  <c r="L217" i="11"/>
  <c r="N217" i="11"/>
  <c r="N219" i="11"/>
  <c r="K220" i="11"/>
  <c r="K216" i="11"/>
  <c r="L202" i="11"/>
  <c r="N202" i="11"/>
  <c r="L130" i="11"/>
  <c r="N35" i="11"/>
  <c r="K36" i="11"/>
  <c r="N273" i="11"/>
  <c r="L181" i="11"/>
  <c r="L178" i="11"/>
  <c r="L142" i="11"/>
  <c r="N298" i="11"/>
  <c r="N299" i="11"/>
  <c r="N300" i="11"/>
  <c r="K223" i="11"/>
  <c r="N115" i="11"/>
  <c r="N114" i="11"/>
  <c r="N111" i="11"/>
  <c r="N112" i="11"/>
  <c r="L110" i="11"/>
  <c r="N199" i="11"/>
  <c r="N200" i="11"/>
  <c r="L198" i="11"/>
  <c r="N316" i="11"/>
  <c r="N36" i="11"/>
  <c r="N220" i="11"/>
  <c r="N110" i="11"/>
  <c r="N318" i="11"/>
  <c r="N319" i="11"/>
  <c r="N320" i="11"/>
  <c r="N321" i="11"/>
  <c r="N12" i="11"/>
  <c r="N16" i="11"/>
  <c r="N19" i="11"/>
  <c r="N30" i="11"/>
  <c r="N31" i="11"/>
  <c r="N32" i="11"/>
  <c r="N43" i="11"/>
  <c r="N51" i="11"/>
  <c r="N61" i="11"/>
  <c r="N52" i="11"/>
  <c r="N86" i="11"/>
  <c r="N89" i="11"/>
  <c r="N97" i="11"/>
  <c r="N101" i="11"/>
  <c r="N104" i="11"/>
  <c r="N105" i="11"/>
  <c r="N113" i="11"/>
  <c r="N120" i="11"/>
  <c r="N126" i="11"/>
  <c r="N136" i="11"/>
  <c r="N147" i="11"/>
  <c r="N149" i="11"/>
  <c r="N171" i="11"/>
  <c r="N172" i="11"/>
  <c r="N173" i="11"/>
  <c r="N187" i="11"/>
  <c r="N190" i="11"/>
  <c r="N214" i="11"/>
  <c r="N233" i="11"/>
  <c r="N241" i="11"/>
  <c r="N252" i="11"/>
  <c r="N261" i="11"/>
  <c r="N263" i="11"/>
  <c r="N264" i="11"/>
  <c r="N267" i="11"/>
  <c r="N272" i="11"/>
  <c r="N283" i="11"/>
  <c r="N288" i="11"/>
  <c r="N291" i="11"/>
  <c r="N297" i="11"/>
  <c r="N330" i="11"/>
  <c r="N348" i="11"/>
  <c r="N353" i="11"/>
  <c r="N361" i="11"/>
  <c r="N367" i="11"/>
  <c r="N368" i="11"/>
  <c r="N374" i="11"/>
  <c r="N379" i="11"/>
  <c r="N385" i="11"/>
  <c r="N388" i="11"/>
  <c r="N398" i="11"/>
  <c r="N98" i="11"/>
  <c r="N109" i="11"/>
  <c r="N205" i="11"/>
  <c r="N215" i="11"/>
  <c r="N285" i="11"/>
  <c r="N324" i="11"/>
  <c r="N375" i="11"/>
  <c r="N380" i="11"/>
  <c r="N74" i="11"/>
  <c r="N75" i="11"/>
  <c r="N76" i="11"/>
  <c r="N100" i="11"/>
  <c r="N137" i="11"/>
  <c r="N138" i="11"/>
  <c r="N157" i="11"/>
  <c r="N196" i="11"/>
  <c r="N206" i="11"/>
  <c r="N216" i="11"/>
  <c r="N242" i="11"/>
  <c r="N286" i="11"/>
  <c r="N287" i="11"/>
  <c r="N317" i="11"/>
  <c r="N325" i="11"/>
  <c r="N340" i="11"/>
  <c r="N341" i="11"/>
  <c r="N355" i="11"/>
  <c r="N369" i="11"/>
  <c r="N376" i="11"/>
  <c r="N389" i="11"/>
  <c r="N397" i="11"/>
  <c r="N13" i="11"/>
  <c r="N17" i="11"/>
  <c r="N20" i="11"/>
  <c r="N28" i="11"/>
  <c r="N37" i="11"/>
  <c r="N44" i="11"/>
  <c r="N45" i="11"/>
  <c r="N53" i="11"/>
  <c r="N62" i="11"/>
  <c r="N63" i="11"/>
  <c r="N65" i="11"/>
  <c r="N77" i="11"/>
  <c r="N78" i="11"/>
  <c r="N87" i="11"/>
  <c r="N90" i="11"/>
  <c r="N102" i="11"/>
  <c r="N106" i="11"/>
  <c r="N116" i="11"/>
  <c r="N121" i="11"/>
  <c r="N127" i="11"/>
  <c r="N139" i="11"/>
  <c r="N148" i="11"/>
  <c r="N150" i="11"/>
  <c r="N156" i="11"/>
  <c r="N158" i="11"/>
  <c r="N168" i="11"/>
  <c r="N174" i="11"/>
  <c r="N178" i="11"/>
  <c r="N188" i="11"/>
  <c r="N191" i="11"/>
  <c r="N194" i="11"/>
  <c r="N197" i="11"/>
  <c r="N198" i="11"/>
  <c r="N203" i="11"/>
  <c r="N207" i="11"/>
  <c r="N221" i="11"/>
  <c r="N224" i="11"/>
  <c r="N234" i="11"/>
  <c r="N237" i="11"/>
  <c r="N243" i="11"/>
  <c r="N246" i="11"/>
  <c r="N253" i="11"/>
  <c r="N260" i="11"/>
  <c r="N262" i="11"/>
  <c r="N265" i="11"/>
  <c r="N268" i="11"/>
  <c r="N274" i="11"/>
  <c r="N289" i="11"/>
  <c r="N292" i="11"/>
  <c r="N301" i="11"/>
  <c r="N305" i="11"/>
  <c r="N310" i="11"/>
  <c r="N322" i="11"/>
  <c r="N327" i="11"/>
  <c r="N331" i="11"/>
  <c r="N335" i="11"/>
  <c r="N342" i="11"/>
  <c r="N344" i="11"/>
  <c r="N345" i="11"/>
  <c r="N346" i="11"/>
  <c r="N349" i="11"/>
  <c r="N357" i="11"/>
  <c r="N364" i="11"/>
  <c r="N370" i="11"/>
  <c r="N372" i="11"/>
  <c r="N377" i="11"/>
  <c r="N381" i="11"/>
  <c r="N386" i="11"/>
  <c r="N390" i="11"/>
  <c r="N394" i="11"/>
  <c r="N6" i="11"/>
  <c r="N18" i="11"/>
  <c r="N21" i="11"/>
  <c r="N29" i="11"/>
  <c r="N38" i="11"/>
  <c r="N46" i="11"/>
  <c r="N54" i="11"/>
  <c r="N64" i="11"/>
  <c r="N66" i="11"/>
  <c r="N79" i="11"/>
  <c r="N88" i="11"/>
  <c r="N91" i="11"/>
  <c r="N103" i="11"/>
  <c r="N117" i="11"/>
  <c r="N128" i="11"/>
  <c r="N140" i="11"/>
  <c r="N159" i="11"/>
  <c r="N169" i="11"/>
  <c r="N179" i="11"/>
  <c r="N189" i="11"/>
  <c r="N192" i="11"/>
  <c r="N208" i="11"/>
  <c r="N225" i="11"/>
  <c r="N238" i="11"/>
  <c r="N247" i="11"/>
  <c r="N254" i="11"/>
  <c r="N266" i="11"/>
  <c r="N269" i="11"/>
  <c r="N275" i="11"/>
  <c r="N290" i="11"/>
  <c r="N293" i="11"/>
  <c r="N306" i="11"/>
  <c r="N311" i="11"/>
  <c r="N328" i="11"/>
  <c r="N332" i="11"/>
  <c r="N336" i="11"/>
  <c r="N343" i="11"/>
  <c r="N347" i="11"/>
  <c r="N350" i="11"/>
  <c r="N358" i="11"/>
  <c r="N362" i="11"/>
  <c r="N365" i="11"/>
  <c r="N366" i="11"/>
  <c r="N382" i="11"/>
  <c r="N387" i="11"/>
  <c r="N391" i="11"/>
  <c r="N395" i="11"/>
  <c r="N7" i="11"/>
  <c r="N14" i="11"/>
  <c r="N22" i="11"/>
  <c r="N39" i="11"/>
  <c r="N47" i="11"/>
  <c r="N55" i="11"/>
  <c r="N67" i="11"/>
  <c r="N80" i="11"/>
  <c r="N118" i="11"/>
  <c r="N129" i="11"/>
  <c r="N141" i="11"/>
  <c r="N151" i="11"/>
  <c r="N160" i="11"/>
  <c r="N167" i="11"/>
  <c r="N175" i="11"/>
  <c r="N180" i="11"/>
  <c r="N209" i="11"/>
  <c r="N226" i="11"/>
  <c r="N248" i="11"/>
  <c r="N255" i="11"/>
  <c r="N276" i="11"/>
  <c r="N294" i="11"/>
  <c r="N302" i="11"/>
  <c r="N312" i="11"/>
  <c r="N8" i="11"/>
  <c r="N15" i="11"/>
  <c r="N23" i="11"/>
  <c r="N40" i="11"/>
  <c r="N48" i="11"/>
  <c r="N56" i="11"/>
  <c r="N68" i="11"/>
  <c r="N81" i="11"/>
  <c r="N92" i="11"/>
  <c r="N122" i="11"/>
  <c r="N130" i="11"/>
  <c r="N142" i="11"/>
  <c r="N152" i="11"/>
  <c r="N161" i="11"/>
  <c r="N181" i="11"/>
  <c r="N193" i="11"/>
  <c r="N195" i="11"/>
  <c r="N210" i="11"/>
  <c r="N227" i="11"/>
  <c r="N249" i="11"/>
  <c r="N256" i="11"/>
  <c r="N270" i="11"/>
  <c r="N277" i="11"/>
  <c r="N295" i="11"/>
  <c r="N303" i="11"/>
  <c r="N307" i="11"/>
  <c r="N313" i="11"/>
  <c r="N329" i="11"/>
  <c r="N333" i="11"/>
  <c r="N337" i="11"/>
  <c r="N351" i="11"/>
  <c r="N359" i="11"/>
  <c r="N383" i="11"/>
  <c r="N392" i="11"/>
  <c r="N9" i="11"/>
  <c r="N24" i="11"/>
  <c r="N41" i="11"/>
  <c r="N49" i="11"/>
  <c r="N57" i="11"/>
  <c r="N69" i="11"/>
  <c r="N82" i="11"/>
  <c r="N93" i="11"/>
  <c r="N107" i="11"/>
  <c r="N123" i="11"/>
  <c r="N131" i="11"/>
  <c r="N143" i="11"/>
  <c r="N153" i="11"/>
  <c r="N162" i="11"/>
  <c r="N176" i="11"/>
  <c r="N182" i="11"/>
  <c r="N211" i="11"/>
  <c r="N228" i="11"/>
  <c r="N239" i="11"/>
  <c r="N244" i="11"/>
  <c r="N250" i="11"/>
  <c r="N257" i="11"/>
  <c r="N278" i="11"/>
  <c r="N308" i="11"/>
  <c r="N314" i="11"/>
  <c r="N338" i="11"/>
  <c r="N363" i="11"/>
  <c r="N396" i="11"/>
  <c r="N10" i="11"/>
  <c r="N25" i="11"/>
  <c r="N70" i="11"/>
  <c r="N132" i="11"/>
  <c r="N163" i="11"/>
  <c r="N183" i="11"/>
  <c r="N229" i="11"/>
  <c r="N279" i="11"/>
  <c r="N11" i="11"/>
  <c r="N26" i="11"/>
  <c r="N42" i="11"/>
  <c r="N50" i="11"/>
  <c r="N58" i="11"/>
  <c r="N71" i="11"/>
  <c r="N83" i="11"/>
  <c r="N94" i="11"/>
  <c r="N119" i="11"/>
  <c r="N124" i="11"/>
  <c r="N133" i="11"/>
  <c r="N144" i="11"/>
  <c r="N154" i="11"/>
  <c r="N164" i="11"/>
  <c r="N177" i="11"/>
  <c r="N184" i="11"/>
  <c r="N212" i="11"/>
  <c r="N230" i="11"/>
  <c r="N235" i="11"/>
  <c r="N240" i="11"/>
  <c r="N245" i="11"/>
  <c r="N258" i="11"/>
  <c r="N271" i="11"/>
  <c r="N280" i="11"/>
  <c r="N296" i="11"/>
  <c r="N304" i="11"/>
  <c r="N309" i="11"/>
  <c r="N315" i="11"/>
  <c r="N323" i="11"/>
  <c r="N334" i="11"/>
  <c r="N339" i="11"/>
  <c r="N352" i="11"/>
  <c r="N360" i="11"/>
  <c r="N384" i="11"/>
  <c r="N393" i="11"/>
  <c r="N59" i="11"/>
  <c r="N72" i="11"/>
  <c r="N84" i="11"/>
  <c r="N95" i="11"/>
  <c r="N134" i="11"/>
  <c r="N145" i="11"/>
  <c r="N165" i="11"/>
  <c r="N170" i="11"/>
  <c r="N185" i="11"/>
  <c r="N201" i="11"/>
  <c r="N213" i="11"/>
  <c r="N231" i="11"/>
  <c r="N251" i="11"/>
  <c r="N281" i="11"/>
  <c r="N27" i="11"/>
  <c r="N33" i="11"/>
  <c r="N34" i="11"/>
  <c r="N60" i="11"/>
  <c r="N73" i="11"/>
  <c r="N96" i="11"/>
  <c r="N108" i="11"/>
  <c r="N125" i="11"/>
  <c r="N135" i="11"/>
  <c r="N146" i="11"/>
  <c r="N155" i="11"/>
  <c r="N166" i="11"/>
  <c r="N186" i="11"/>
  <c r="N204" i="11"/>
  <c r="N218" i="11"/>
  <c r="N222" i="11"/>
  <c r="N232" i="11"/>
  <c r="N259" i="11"/>
  <c r="N282" i="11"/>
  <c r="N373" i="11"/>
  <c r="N378" i="11"/>
  <c r="N5" i="11"/>
  <c r="L19" i="8"/>
  <c r="L5" i="8"/>
  <c r="L6" i="8"/>
  <c r="L7" i="8"/>
  <c r="L8" i="8"/>
  <c r="L9" i="8"/>
  <c r="L10" i="8"/>
  <c r="L11" i="8"/>
  <c r="L12" i="8"/>
  <c r="L13" i="8"/>
  <c r="L14" i="8"/>
  <c r="N223" i="11"/>
  <c r="N229" i="14"/>
  <c r="N227" i="14"/>
  <c r="N231" i="14"/>
  <c r="N233" i="14"/>
  <c r="N163" i="14"/>
  <c r="N72" i="14"/>
  <c r="N121" i="14"/>
  <c r="N116" i="14"/>
  <c r="N235" i="14"/>
  <c r="N234" i="14"/>
  <c r="N232" i="14"/>
  <c r="N230" i="14"/>
  <c r="N228"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371" i="11"/>
  <c r="L15" i="8"/>
  <c r="L16" i="8"/>
  <c r="L17" i="8"/>
  <c r="N97" i="14"/>
  <c r="N96" i="14"/>
  <c r="N95" i="14"/>
  <c r="N176" i="14"/>
  <c r="N177" i="14"/>
  <c r="N178" i="14"/>
  <c r="N179" i="14"/>
  <c r="N107" i="14"/>
  <c r="N108" i="14"/>
  <c r="N109" i="14"/>
  <c r="N110" i="14"/>
  <c r="N111" i="14"/>
  <c r="N112" i="14"/>
  <c r="N113" i="14"/>
  <c r="N114" i="14"/>
  <c r="N115" i="14"/>
  <c r="N117" i="14"/>
  <c r="N118" i="14"/>
  <c r="N119" i="14"/>
  <c r="N120" i="14"/>
  <c r="N122" i="14"/>
  <c r="N123" i="14"/>
  <c r="N124" i="14"/>
  <c r="N125" i="14"/>
  <c r="N126" i="14"/>
  <c r="N127" i="14"/>
  <c r="N128" i="14"/>
  <c r="N129" i="14"/>
  <c r="N130" i="14"/>
  <c r="N131" i="14"/>
  <c r="N132" i="14"/>
  <c r="N133" i="14"/>
  <c r="N134" i="14"/>
  <c r="N135" i="14"/>
  <c r="N136" i="14"/>
  <c r="N137" i="14"/>
  <c r="N138" i="14"/>
  <c r="N139" i="14"/>
  <c r="N140" i="14"/>
  <c r="N141" i="14"/>
  <c r="N142" i="14"/>
  <c r="N147" i="14"/>
  <c r="N148" i="14"/>
  <c r="N149" i="14"/>
  <c r="N150" i="14"/>
  <c r="N151" i="14"/>
  <c r="N152" i="14"/>
  <c r="N153" i="14"/>
  <c r="N154" i="14"/>
  <c r="N155" i="14"/>
  <c r="N156" i="14"/>
  <c r="N157" i="14"/>
  <c r="N158" i="14"/>
  <c r="N159" i="14"/>
  <c r="N160" i="14"/>
  <c r="N161" i="14"/>
  <c r="N162" i="14"/>
  <c r="N164" i="14"/>
  <c r="N165" i="14"/>
  <c r="N166" i="14"/>
  <c r="N167" i="14"/>
  <c r="N168" i="14"/>
  <c r="N169" i="14"/>
  <c r="N170" i="14"/>
  <c r="N171" i="14"/>
  <c r="N172" i="14"/>
  <c r="N173" i="14"/>
  <c r="N174" i="14"/>
  <c r="N175" i="14"/>
  <c r="L7" i="14"/>
  <c r="L6" i="14"/>
  <c r="L5" i="14"/>
  <c r="L4" i="14"/>
  <c r="N8" i="14"/>
  <c r="N9" i="14"/>
  <c r="N10" i="14"/>
  <c r="N11"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4" i="14"/>
  <c r="N55" i="14"/>
  <c r="N56" i="14"/>
  <c r="N57" i="14"/>
  <c r="N58" i="14"/>
  <c r="N59" i="14"/>
  <c r="N60" i="14"/>
  <c r="N61" i="14"/>
  <c r="N62" i="14"/>
  <c r="N63" i="14"/>
  <c r="N64" i="14"/>
  <c r="N65" i="14"/>
  <c r="N66" i="14"/>
  <c r="N67" i="14"/>
  <c r="N68" i="14"/>
  <c r="N69" i="14"/>
  <c r="N70" i="14"/>
  <c r="N71" i="14"/>
  <c r="N73" i="14"/>
  <c r="N74" i="14"/>
  <c r="N75" i="14"/>
  <c r="N76" i="14"/>
  <c r="N77" i="14"/>
  <c r="N78" i="14"/>
  <c r="N79" i="14"/>
  <c r="N80" i="14"/>
  <c r="N81" i="14"/>
  <c r="N82" i="14"/>
  <c r="N83" i="14"/>
  <c r="N84" i="14"/>
  <c r="N85" i="14"/>
  <c r="N86" i="14"/>
  <c r="N87" i="14"/>
  <c r="N88" i="14"/>
  <c r="N89" i="14"/>
  <c r="N90" i="14"/>
  <c r="N91" i="14"/>
  <c r="N92" i="14"/>
  <c r="N93" i="14"/>
  <c r="N94" i="14"/>
  <c r="N98" i="14"/>
  <c r="N99" i="14"/>
  <c r="N100" i="14"/>
  <c r="N101" i="14"/>
  <c r="N102" i="14"/>
  <c r="N103" i="14"/>
  <c r="N104" i="14"/>
  <c r="N105" i="14"/>
  <c r="N106" i="14"/>
  <c r="T18" i="17"/>
  <c r="T19" i="17"/>
  <c r="S18" i="17"/>
  <c r="S19" i="17"/>
  <c r="S17" i="17"/>
  <c r="S16" i="17"/>
  <c r="T15" i="17"/>
  <c r="S15" i="17"/>
  <c r="T14" i="17"/>
  <c r="S14" i="17"/>
  <c r="T13" i="17"/>
  <c r="S13" i="17"/>
  <c r="T12" i="17"/>
  <c r="S12" i="17"/>
  <c r="T11" i="17"/>
  <c r="S11" i="17"/>
  <c r="T9" i="17"/>
  <c r="S9" i="17"/>
  <c r="T8" i="17"/>
  <c r="S8" i="17"/>
  <c r="T7" i="17"/>
  <c r="S7" i="17"/>
  <c r="T6" i="17"/>
  <c r="T5" i="17"/>
  <c r="S5" i="17"/>
  <c r="N5" i="14"/>
  <c r="N6" i="14"/>
  <c r="N7" i="14"/>
  <c r="N4" i="14"/>
  <c r="L18" i="8"/>
  <c r="L20" i="8"/>
  <c r="L21" i="8"/>
  <c r="L28" i="8"/>
  <c r="L4" i="8"/>
</calcChain>
</file>

<file path=xl/comments1.xml><?xml version="1.0" encoding="utf-8"?>
<comments xmlns="http://schemas.openxmlformats.org/spreadsheetml/2006/main">
  <authors>
    <author>Beek, Frans van</author>
  </authors>
  <commentList>
    <comment ref="A7" authorId="0">
      <text>
        <r>
          <rPr>
            <b/>
            <sz val="8"/>
            <color indexed="81"/>
            <rFont val="Tahoma"/>
            <family val="2"/>
          </rPr>
          <t>Beek, Frans van:</t>
        </r>
        <r>
          <rPr>
            <sz val="8"/>
            <color indexed="81"/>
            <rFont val="Tahoma"/>
            <family val="2"/>
          </rPr>
          <t xml:space="preserve">
Why is this line here?</t>
        </r>
      </text>
    </comment>
  </commentList>
</comments>
</file>

<file path=xl/sharedStrings.xml><?xml version="1.0" encoding="utf-8"?>
<sst xmlns="http://schemas.openxmlformats.org/spreadsheetml/2006/main" count="17439" uniqueCount="1698">
  <si>
    <t xml:space="preserve">  NP years</t>
  </si>
  <si>
    <t>MS</t>
  </si>
  <si>
    <t>RFMO</t>
  </si>
  <si>
    <t>Attendance</t>
  </si>
  <si>
    <t>SWE</t>
  </si>
  <si>
    <t>X</t>
  </si>
  <si>
    <t>Yes/No</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</si>
  <si>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</si>
  <si>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</si>
  <si>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</si>
  <si>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</si>
  <si>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</si>
  <si>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</si>
  <si>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</si>
  <si>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</si>
  <si>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</si>
  <si>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</si>
  <si>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</si>
  <si>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</si>
  <si>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</si>
  <si>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</si>
  <si>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</si>
  <si>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</si>
  <si>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</si>
  <si>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</si>
  <si>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</si>
  <si>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</si>
  <si>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</si>
  <si>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</si>
  <si>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</si>
  <si>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</si>
  <si>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</si>
  <si>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</si>
  <si>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</si>
  <si>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</si>
  <si>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</si>
  <si>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</si>
  <si>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</si>
  <si>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</si>
  <si>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</si>
  <si>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</si>
  <si>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A</t>
  </si>
  <si>
    <t>B</t>
  </si>
  <si>
    <t>C</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</si>
  <si>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</si>
  <si>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</si>
  <si>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</si>
  <si>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</si>
  <si>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</si>
  <si>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</si>
  <si>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</si>
  <si>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</si>
  <si>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</si>
  <si>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</si>
  <si>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</si>
  <si>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</si>
  <si>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</si>
  <si>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Gross value of landings</t>
  </si>
  <si>
    <t>logbook</t>
  </si>
  <si>
    <t>all segments</t>
  </si>
  <si>
    <t>Other income</t>
  </si>
  <si>
    <t>questionnaires</t>
  </si>
  <si>
    <t>Table III.C.1 - List of identified metiers</t>
  </si>
  <si>
    <t>Fishing ground</t>
  </si>
  <si>
    <t>Metier LVL6</t>
  </si>
  <si>
    <t>Effort Days</t>
  </si>
  <si>
    <t>Total Landings (tonnes)</t>
  </si>
  <si>
    <t>Total Value (euros)</t>
  </si>
  <si>
    <t>IV, VIId</t>
  </si>
  <si>
    <t>Y</t>
  </si>
  <si>
    <t>Sampling year</t>
  </si>
  <si>
    <t>Yes</t>
  </si>
  <si>
    <t>MS participating in sampling</t>
  </si>
  <si>
    <t>Sampling Year</t>
  </si>
  <si>
    <t>Sampling frame codes</t>
  </si>
  <si>
    <t>Sampling strategy</t>
  </si>
  <si>
    <t>Sampling scheme</t>
  </si>
  <si>
    <t>OTB_DEF_100-119_0_0</t>
  </si>
  <si>
    <t>Time stratification</t>
  </si>
  <si>
    <t>MS partcipating in sampling</t>
  </si>
  <si>
    <t>Species</t>
  </si>
  <si>
    <t>Species Group</t>
  </si>
  <si>
    <t>From the unsorted
catches</t>
  </si>
  <si>
    <t>From the retained
catches and/or landings</t>
  </si>
  <si>
    <t>From the discards</t>
  </si>
  <si>
    <t>Solea solea</t>
  </si>
  <si>
    <t>Parapenaeus longirostris</t>
  </si>
  <si>
    <t>No</t>
  </si>
  <si>
    <t>Pleuronectes platessa</t>
  </si>
  <si>
    <t>Age</t>
  </si>
  <si>
    <t>Metier level 6</t>
  </si>
  <si>
    <t>Achieved length sampling</t>
  </si>
  <si>
    <t>OTB_DEF_70-99_0_0</t>
  </si>
  <si>
    <t>Table III.E.1 – List of required stocks (Appendix VII)</t>
  </si>
  <si>
    <t>Area / Stock</t>
  </si>
  <si>
    <t>Average
landings
---
tons</t>
  </si>
  <si>
    <t>Share in
EU landings
---
%</t>
  </si>
  <si>
    <t>Selected for sampling</t>
  </si>
  <si>
    <t>Gadus morhua</t>
  </si>
  <si>
    <t>VIIa</t>
  </si>
  <si>
    <t>VIIe</t>
  </si>
  <si>
    <t>Nephrops norvegicus</t>
  </si>
  <si>
    <t>ITA</t>
  </si>
  <si>
    <t>Boops boops</t>
  </si>
  <si>
    <t>GFCM</t>
  </si>
  <si>
    <t>Merluccius merluccius</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</si>
  <si>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</si>
  <si>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</si>
  <si>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</si>
  <si>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</si>
  <si>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</si>
  <si>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</si>
  <si>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</si>
  <si>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</si>
  <si>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</si>
  <si>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</si>
  <si>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Required precision target (CV)</t>
  </si>
  <si>
    <t>Solea vulgaris</t>
  </si>
  <si>
    <t>IIIa, IV, VI, VII, VIIIab</t>
  </si>
  <si>
    <t>length @age</t>
  </si>
  <si>
    <t>weight @length</t>
  </si>
  <si>
    <t>Table III.F.1 – Transversal Variables Data collection strategy</t>
  </si>
  <si>
    <t>Capacity</t>
  </si>
  <si>
    <t>Number of vessels</t>
  </si>
  <si>
    <t>GT, kW, vessel age,</t>
  </si>
  <si>
    <t>Effort</t>
  </si>
  <si>
    <t>Days at sea</t>
  </si>
  <si>
    <t>Hours fished</t>
  </si>
  <si>
    <t>Fishing days</t>
  </si>
  <si>
    <t>Landings</t>
  </si>
  <si>
    <t>Value of landings total and per species</t>
  </si>
  <si>
    <t>Live weight of landings total and per species</t>
  </si>
  <si>
    <t>Table III.F.2 - Conversion factors</t>
  </si>
  <si>
    <t>Presentation</t>
  </si>
  <si>
    <t>Conversion factor</t>
  </si>
  <si>
    <t>FIN</t>
  </si>
  <si>
    <t>Table III.G.1-  List of surveys</t>
  </si>
  <si>
    <t>Name of survey</t>
  </si>
  <si>
    <t>Aim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</si>
  <si>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</si>
  <si>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</si>
  <si>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</si>
  <si>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</si>
  <si>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</si>
  <si>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</si>
  <si>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</si>
  <si>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</si>
  <si>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</si>
  <si>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</si>
  <si>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</si>
  <si>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</si>
  <si>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Demersal Young Fish Survey</t>
  </si>
  <si>
    <t>Flatfish 0-goup abundance indices</t>
  </si>
  <si>
    <t>IVc</t>
  </si>
  <si>
    <t>Sept-Oct</t>
  </si>
  <si>
    <t>NS Herring Acoustic Survey</t>
  </si>
  <si>
    <t>Herring abundance</t>
  </si>
  <si>
    <t>IIIa, IV</t>
  </si>
  <si>
    <t>July</t>
  </si>
  <si>
    <t>NA</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</si>
  <si>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</si>
  <si>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</si>
  <si>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</si>
  <si>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</si>
  <si>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</si>
  <si>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</si>
  <si>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</si>
  <si>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</si>
  <si>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</si>
  <si>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</si>
  <si>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</si>
  <si>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</si>
  <si>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</si>
  <si>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</si>
  <si>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</si>
  <si>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</si>
  <si>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</si>
  <si>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</si>
  <si>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</si>
  <si>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</si>
  <si>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</si>
  <si>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</si>
  <si>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</si>
  <si>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</si>
  <si>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</si>
  <si>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 xml:space="preserve"> Trout (n)</t>
  </si>
  <si>
    <t>Carp (o)</t>
  </si>
  <si>
    <t>(a) Salmo salar</t>
  </si>
  <si>
    <t>(d) This row contains all other not listed marine species</t>
  </si>
  <si>
    <t>(l) This row contains all other not listed shellfish species</t>
  </si>
  <si>
    <t>(m) This row contains all other not listed fresh water species</t>
  </si>
  <si>
    <t>(o) Latin name</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</si>
  <si>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</si>
  <si>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</si>
  <si>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</si>
  <si>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</si>
  <si>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</si>
  <si>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</si>
  <si>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</si>
  <si>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</si>
  <si>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Energy costs</t>
  </si>
  <si>
    <t>Table IV.B.1 - Processing industry: Population segments for collection of economic data</t>
  </si>
  <si>
    <t>Total 
population no.
-----
N</t>
  </si>
  <si>
    <t>Planned
sample no. (a)
-----
P</t>
  </si>
  <si>
    <t>Achieved no. sample</t>
  </si>
  <si>
    <t>Companies 11-49</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</si>
  <si>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</si>
  <si>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</si>
  <si>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</si>
  <si>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</si>
  <si>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</si>
  <si>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</si>
  <si>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</si>
  <si>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</si>
  <si>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</si>
  <si>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</si>
  <si>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</si>
  <si>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</si>
  <si>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Position and vessel registration </t>
  </si>
  <si>
    <t>Discarding rates of commercially exploited species</t>
  </si>
  <si>
    <t>Fuel efficiency of fish capture</t>
  </si>
  <si>
    <t>Value of landings and cost of fuel.</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</si>
  <si>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</si>
  <si>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</si>
  <si>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</si>
  <si>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</si>
  <si>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</si>
  <si>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</si>
  <si>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</si>
  <si>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</si>
  <si>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</si>
  <si>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</si>
  <si>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</si>
  <si>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</si>
  <si>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</si>
  <si>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</si>
  <si>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</si>
  <si>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</si>
  <si>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VII, VIII</t>
  </si>
  <si>
    <t>Achieved no of fish measured at a national level by metier 
(= J + K + L)</t>
  </si>
  <si>
    <t>VI.1 – Achieved Data transmission</t>
  </si>
  <si>
    <t>Target 
population no. (b)
-----
N</t>
  </si>
  <si>
    <t xml:space="preserve">Frame population no. 
----
F </t>
  </si>
  <si>
    <t>Reference year</t>
  </si>
  <si>
    <t>NAFO</t>
  </si>
  <si>
    <t>Type of data collection scheme  (a)</t>
  </si>
  <si>
    <t>Response rate</t>
  </si>
  <si>
    <t>Active gears - Beam trawlers</t>
  </si>
  <si>
    <t>18-&lt; 24 m</t>
  </si>
  <si>
    <t>40 m or larger</t>
  </si>
  <si>
    <t>12-&lt; 18 m</t>
  </si>
  <si>
    <t>INFO dropdown list</t>
  </si>
  <si>
    <t>Table III.B.3</t>
  </si>
  <si>
    <t>Variable group (a)</t>
  </si>
  <si>
    <t>Type of data collection scheme (c)</t>
  </si>
  <si>
    <t>Achieved sample rate</t>
  </si>
  <si>
    <t>Fleet segments vessels</t>
  </si>
  <si>
    <t>Fleet segments vessels lenght classes</t>
  </si>
  <si>
    <t>Beam trawlers</t>
  </si>
  <si>
    <t>0-&lt; 10 m</t>
  </si>
  <si>
    <t>10-&lt; 12 m</t>
  </si>
  <si>
    <t>24-&lt; 40 m</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</si>
  <si>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</si>
  <si>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</si>
  <si>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</si>
  <si>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</si>
  <si>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</si>
  <si>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</si>
  <si>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</si>
  <si>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</si>
  <si>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</si>
  <si>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</si>
  <si>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</si>
  <si>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</si>
  <si>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</si>
  <si>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</si>
  <si>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</si>
  <si>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</si>
  <si>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</si>
  <si>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</si>
  <si>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</si>
  <si>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</si>
  <si>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</si>
  <si>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</si>
  <si>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</si>
  <si>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</si>
  <si>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</si>
  <si>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</si>
  <si>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</si>
  <si>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</si>
  <si>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</si>
  <si>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</si>
  <si>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</si>
  <si>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</si>
  <si>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</si>
  <si>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</si>
  <si>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</si>
  <si>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</si>
  <si>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</si>
  <si>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LLS_DEF_0_0_0</t>
  </si>
  <si>
    <t>ICCAT</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</si>
  <si>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</si>
  <si>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</si>
  <si>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</si>
  <si>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</si>
  <si>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Applicable</t>
  </si>
  <si>
    <t>Approved Derrogation?</t>
  </si>
  <si>
    <t>Type of Survey</t>
  </si>
  <si>
    <t>Cod</t>
  </si>
  <si>
    <t>Eels</t>
  </si>
  <si>
    <t>Sharks</t>
  </si>
  <si>
    <t>Questionnaires</t>
  </si>
  <si>
    <t>Note: Please ensure data for active and inactive vessels are presented seperately.</t>
  </si>
  <si>
    <t>RFMO/RFO</t>
  </si>
  <si>
    <t>Sampling frame code</t>
  </si>
  <si>
    <t>Sampling frame (fishing activities)</t>
  </si>
  <si>
    <t>Sampling frame (geographical location)</t>
  </si>
  <si>
    <t>Sampling frame (seasonality)</t>
  </si>
  <si>
    <t>Type of data collection scheme</t>
  </si>
  <si>
    <t>Planned no. trips to be sampled at sea by MS</t>
  </si>
  <si>
    <t>All year</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</si>
  <si>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</si>
  <si>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</si>
  <si>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</si>
  <si>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</si>
  <si>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</si>
  <si>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</si>
  <si>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</si>
  <si>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</si>
  <si>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</si>
  <si>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</si>
  <si>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</si>
  <si>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</si>
  <si>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</si>
  <si>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</si>
  <si>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</si>
  <si>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</si>
  <si>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</si>
  <si>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</si>
  <si>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</si>
  <si>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</si>
  <si>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</si>
  <si>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</si>
  <si>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</si>
  <si>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</si>
  <si>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</si>
  <si>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</si>
  <si>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</si>
  <si>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</si>
  <si>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</si>
  <si>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</si>
  <si>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</si>
  <si>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r>
      <t xml:space="preserve">(b) </t>
    </r>
    <r>
      <rPr>
        <i/>
        <sz val="10"/>
        <rFont val="Arial"/>
        <family val="2"/>
      </rPr>
      <t>Anguila anguilla</t>
    </r>
  </si>
  <si>
    <r>
      <t xml:space="preserve">(e) </t>
    </r>
    <r>
      <rPr>
        <i/>
        <sz val="10"/>
        <rFont val="Arial"/>
        <family val="2"/>
      </rPr>
      <t>Thunnus thynnus</t>
    </r>
  </si>
  <si>
    <r>
      <t xml:space="preserve">(c) </t>
    </r>
    <r>
      <rPr>
        <i/>
        <sz val="10"/>
        <rFont val="Arial"/>
        <family val="2"/>
      </rPr>
      <t>Dicentrarchus labrax</t>
    </r>
    <r>
      <rPr>
        <sz val="10"/>
        <rFont val="Arial"/>
        <family val="2"/>
      </rPr>
      <t xml:space="preserve"> and </t>
    </r>
    <r>
      <rPr>
        <i/>
        <sz val="10"/>
        <rFont val="Arial"/>
        <family val="2"/>
      </rPr>
      <t>Sparus aurata</t>
    </r>
  </si>
  <si>
    <r>
      <t xml:space="preserve">(f) </t>
    </r>
    <r>
      <rPr>
        <i/>
        <sz val="10"/>
        <rFont val="Arial"/>
        <family val="2"/>
      </rPr>
      <t>Melanogrammus aeglefinus</t>
    </r>
  </si>
  <si>
    <r>
      <t xml:space="preserve">(g) </t>
    </r>
    <r>
      <rPr>
        <i/>
        <sz val="10"/>
        <rFont val="Arial"/>
        <family val="2"/>
      </rPr>
      <t>Psetta maxima</t>
    </r>
  </si>
  <si>
    <r>
      <t xml:space="preserve">(h) </t>
    </r>
    <r>
      <rPr>
        <i/>
        <sz val="10"/>
        <rFont val="Arial"/>
        <family val="2"/>
      </rPr>
      <t>Gadus morhua</t>
    </r>
  </si>
  <si>
    <r>
      <t xml:space="preserve">(i) </t>
    </r>
    <r>
      <rPr>
        <i/>
        <sz val="10"/>
        <rFont val="Arial"/>
        <family val="2"/>
      </rPr>
      <t>Mytilus edulis, Mytilus galoprovincialis</t>
    </r>
  </si>
  <si>
    <r>
      <t xml:space="preserve">(j) </t>
    </r>
    <r>
      <rPr>
        <i/>
        <sz val="10"/>
        <rFont val="Arial"/>
        <family val="2"/>
      </rPr>
      <t>Ostrea edulis, Crassostrea gigas</t>
    </r>
  </si>
  <si>
    <r>
      <t xml:space="preserve">(k) </t>
    </r>
    <r>
      <rPr>
        <i/>
        <sz val="10"/>
        <rFont val="Arial"/>
        <family val="2"/>
      </rPr>
      <t xml:space="preserve">Venus verucosa </t>
    </r>
    <r>
      <rPr>
        <sz val="10"/>
        <rFont val="Arial"/>
        <family val="2"/>
      </rPr>
      <t>or Veneridae</t>
    </r>
  </si>
  <si>
    <r>
      <t xml:space="preserve">(n) </t>
    </r>
    <r>
      <rPr>
        <i/>
        <sz val="10"/>
        <rFont val="Arial"/>
        <family val="2"/>
      </rPr>
      <t>Salmo trutta</t>
    </r>
    <r>
      <rPr>
        <sz val="10"/>
        <rFont val="Arial"/>
        <family val="2"/>
      </rPr>
      <t xml:space="preserve"> and ....</t>
    </r>
  </si>
  <si>
    <t>LVA</t>
  </si>
  <si>
    <t>DNK</t>
  </si>
  <si>
    <t>GBR</t>
  </si>
  <si>
    <t>NLD</t>
  </si>
  <si>
    <t>LTU</t>
  </si>
  <si>
    <t>DEU</t>
  </si>
  <si>
    <t>   Country or area name</t>
  </si>
  <si>
    <t>ISO ALPHA-3 code</t>
  </si>
  <si>
    <t>Source: http://unstats.un.org/unsd/methods/m49/m49alphaf.htm</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</si>
  <si>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</si>
  <si>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</si>
  <si>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</si>
  <si>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</si>
  <si>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</si>
  <si>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</si>
  <si>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</si>
  <si>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</si>
  <si>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</si>
  <si>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</si>
  <si>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</si>
  <si>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</si>
  <si>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</si>
  <si>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</si>
  <si>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</si>
  <si>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</si>
  <si>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</si>
  <si>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</si>
  <si>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</si>
  <si>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</si>
  <si>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</si>
  <si>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</si>
  <si>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</si>
  <si>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</si>
  <si>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</si>
  <si>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</si>
  <si>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</si>
  <si>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</si>
  <si>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</si>
  <si>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</si>
  <si>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</si>
  <si>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</si>
  <si>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</si>
  <si>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</si>
  <si>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</si>
  <si>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</si>
  <si>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</si>
  <si>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</si>
  <si>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</si>
  <si>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</si>
  <si>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</si>
  <si>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</si>
  <si>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</si>
  <si>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</si>
  <si>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</si>
  <si>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</si>
  <si>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</si>
  <si>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</si>
  <si>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</si>
  <si>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</si>
  <si>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</si>
  <si>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</si>
  <si>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</si>
  <si>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</si>
  <si>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</si>
  <si>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</si>
  <si>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</si>
  <si>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</si>
  <si>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</si>
  <si>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</si>
  <si>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</si>
  <si>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</si>
  <si>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</si>
  <si>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</si>
  <si>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</si>
  <si>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</si>
  <si>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Biological sampling carried on board fishing vessels in CECAF area by Mauritanian observers. Observers introduced by CMR and follow the sampling protocol as described in "Biological Data Collection of pelagic fisheries in CECAF waters in complience with the DCF", version 31-05-2011.</t>
  </si>
  <si>
    <t>Each Partner ensures access to its fleet for Mauritanian observers under this agreement. Denied access to vessels does not exempt a Partner from legal or financial obligations.</t>
  </si>
  <si>
    <t>approved</t>
  </si>
  <si>
    <t>Member States should update the grey cells only (the white cells should contain identical information to that in the National Programmes)</t>
  </si>
  <si>
    <t>PGCCDBS</t>
  </si>
  <si>
    <t>WKSABCAL</t>
  </si>
  <si>
    <t>WGRFS</t>
  </si>
  <si>
    <t>WGCATCH</t>
  </si>
  <si>
    <t>SC-RDB-1</t>
  </si>
  <si>
    <t>SC-RDB-2</t>
  </si>
  <si>
    <t>Meeting of the Steering Committee of the Regional Database - 1</t>
  </si>
  <si>
    <t>Meeting of the Steering Committee of the Regional Database - 2</t>
  </si>
  <si>
    <t>Planning Group on Commercial Catches, Discards and Biological Sampling</t>
  </si>
  <si>
    <t>Working Group on Recreational Fisheries Surveys</t>
  </si>
  <si>
    <t>Working Group on Commercial Catches Sampling</t>
  </si>
  <si>
    <t>WGEGGS2</t>
  </si>
  <si>
    <t>WGIPS</t>
  </si>
  <si>
    <t>WGBIFS</t>
  </si>
  <si>
    <t>IBTSWG</t>
  </si>
  <si>
    <t>WGMEGS</t>
  </si>
  <si>
    <t>WGISUR</t>
  </si>
  <si>
    <t>WGFTFB</t>
  </si>
  <si>
    <t>WGFAST</t>
  </si>
  <si>
    <t>JFATB</t>
  </si>
  <si>
    <t>SGELECTRA</t>
  </si>
  <si>
    <t>WGBEAM</t>
  </si>
  <si>
    <t>WGNEACS</t>
  </si>
  <si>
    <t>WGISDAA</t>
  </si>
  <si>
    <t>Working Group on Target Classification (WGTC)</t>
  </si>
  <si>
    <t>WGIDEEPS</t>
  </si>
  <si>
    <t>WGACCEGG</t>
  </si>
  <si>
    <t>WGNEPS</t>
  </si>
  <si>
    <t>WGALES</t>
  </si>
  <si>
    <t>WGCHAIRS</t>
  </si>
  <si>
    <t>AFWG</t>
  </si>
  <si>
    <t>HAWG</t>
  </si>
  <si>
    <t>NWWG</t>
  </si>
  <si>
    <t>WGBAST</t>
  </si>
  <si>
    <t>WGNAS</t>
  </si>
  <si>
    <t>WGBFAS</t>
  </si>
  <si>
    <t>WGBIE</t>
  </si>
  <si>
    <t xml:space="preserve">Working Group on the Assessment of Bay of Biscay and Iberian Ecosystem (WGBIE) </t>
  </si>
  <si>
    <t>WGCSE</t>
  </si>
  <si>
    <t>NIPAG</t>
  </si>
  <si>
    <t>WGWIDE</t>
  </si>
  <si>
    <t>WGHANSA</t>
  </si>
  <si>
    <t>WGDEEP</t>
  </si>
  <si>
    <t>WGEEL</t>
  </si>
  <si>
    <t>WGEF</t>
  </si>
  <si>
    <t>WGNEW</t>
  </si>
  <si>
    <t>Working Group on Assessment of New MoU Species (WGNEW)</t>
  </si>
  <si>
    <t>WGMIXFISH - NS</t>
  </si>
  <si>
    <t>WGMIXFISH - CS</t>
  </si>
  <si>
    <t>WGMIXFISH - METH</t>
  </si>
  <si>
    <t>WGECO</t>
  </si>
  <si>
    <t>WGMME</t>
  </si>
  <si>
    <t>WGBYC</t>
  </si>
  <si>
    <t>WGDEC</t>
  </si>
  <si>
    <t>WKPELA</t>
  </si>
  <si>
    <t>WKHAD</t>
  </si>
  <si>
    <t>WKCELT</t>
  </si>
  <si>
    <t>WKDEEP</t>
  </si>
  <si>
    <t>WKSOUTH</t>
  </si>
  <si>
    <t>WKBALFLAT</t>
  </si>
  <si>
    <t>WGScallop</t>
  </si>
  <si>
    <t>WKINTRO</t>
  </si>
  <si>
    <t>WKMSYREF2</t>
  </si>
  <si>
    <t>WKFooWI</t>
  </si>
  <si>
    <t>Workshop to develop recommendations for potentially useful Food Web Indicators</t>
  </si>
  <si>
    <t>WKSALDAT</t>
  </si>
  <si>
    <t>Workshop on salmon catch data in the Baltic</t>
  </si>
  <si>
    <t>WGBIODIV</t>
  </si>
  <si>
    <t>Working Group on Biodiversity Science (WGBIODIV)</t>
  </si>
  <si>
    <t>WGOH</t>
  </si>
  <si>
    <t xml:space="preserve">Working Group on Oceanic Hydrography (WGOH) </t>
  </si>
  <si>
    <t>WGCRAN</t>
  </si>
  <si>
    <t>WGCEPH</t>
  </si>
  <si>
    <t>SIMWG</t>
  </si>
  <si>
    <t>WGFSD</t>
  </si>
  <si>
    <t xml:space="preserve">Working Group on Spatial Fisheries Data </t>
  </si>
  <si>
    <t>WGSAM</t>
  </si>
  <si>
    <t>Workshop on data compilation for the 2015 benchmarks 2</t>
  </si>
  <si>
    <t>Workshop on data compilation for the 2015 benchmarks 3</t>
  </si>
  <si>
    <t>Workshop on data compilation for the 2015 benchmarks 4</t>
  </si>
  <si>
    <t>Workshop on data compilation for the 2015 benchmarks 5</t>
  </si>
  <si>
    <t>Working Group 2 on North Sea Cod and Plaice Egg Surveys in the North Sea</t>
  </si>
  <si>
    <t>Working Group of International Pelagic Surveys</t>
  </si>
  <si>
    <t>Baltic International Fish Survey Working Group</t>
  </si>
  <si>
    <t>International Bottom Trawl Survey Working Group</t>
  </si>
  <si>
    <t xml:space="preserve">Working Group on Integrating Surveys for the Ecosystem Approach </t>
  </si>
  <si>
    <t xml:space="preserve">Working Group on Mackerel and Horse Mackerel Egg Surveys </t>
  </si>
  <si>
    <t>ICES-FAO Working Group on Fishing Technology and Fish Behaviour</t>
  </si>
  <si>
    <t xml:space="preserve">Working Group on Fisheries Acoustics Science and Technology </t>
  </si>
  <si>
    <t>Joint Session of the ICES-FAO Working Group on Fishing Technology and Fish Behaviour [WGFTFB] and the Working Group on Fisheries Acoustics Science and Technology</t>
  </si>
  <si>
    <t>Baltic Salmon and Trout Assessment Working Group</t>
  </si>
  <si>
    <t>North-Western Working Group</t>
  </si>
  <si>
    <t>Working Group on Acoustic and Egg Surveys for Sardine and Anchovy in ICES Areas VIII and IX</t>
  </si>
  <si>
    <t>Working Group  on Nephrops Surveys</t>
  </si>
  <si>
    <t>Working Group on Atlantic Fish Larvae and Eggs Surveys</t>
  </si>
  <si>
    <t>Annual Meeting of Advisory Working Group Chairs</t>
  </si>
  <si>
    <t>Arctic Fisheries Working Group</t>
  </si>
  <si>
    <t>Herring Assessment Working Group for the Area South of 62⁰N</t>
  </si>
  <si>
    <t>Working Group on Widely Distributed Stocks</t>
  </si>
  <si>
    <t>Joint NAFO/ICES Pandalus Assessment Working Groups</t>
  </si>
  <si>
    <t>Working Group on the Biology and Assessment of Deep-Sea Fisheries Resources</t>
  </si>
  <si>
    <t>Working Group on Multispecies Assessment Methods</t>
  </si>
  <si>
    <t>Stock Identification Methods Working Group</t>
  </si>
  <si>
    <t>Working Group on Cephalopod Fisheries and Life History</t>
  </si>
  <si>
    <t>Working Group on Methods of Fish Stock Assessments</t>
  </si>
  <si>
    <t>Working Group on Crangon fisheries and life history</t>
  </si>
  <si>
    <t>Workshop to considered reference points for all stocks</t>
  </si>
  <si>
    <t>Scallop Assessment Working Group</t>
  </si>
  <si>
    <t>Workshop to draft general advisory guidance document</t>
  </si>
  <si>
    <t>Benchmark Workshop on Baltic Sea flatfish stocks</t>
  </si>
  <si>
    <t>Benchmark Workshop on Southern megrim and hake stocks</t>
  </si>
  <si>
    <t>Working Group on Mixed Fisheries Advice for the North Sea</t>
  </si>
  <si>
    <t>Joint EIFAC/ICES Working Group on Eels</t>
  </si>
  <si>
    <t>Working Group on North Atlantic Salmon</t>
  </si>
  <si>
    <t>Baltic Fisheries Assessment Working Group</t>
  </si>
  <si>
    <t>Working Group on the Assessment of Celtic Seas Stocks</t>
  </si>
  <si>
    <t>Working Group on the Assessment of Demersal Stocks in the North Sea and Skagerrak</t>
  </si>
  <si>
    <t>Working Group on Southern Horse Mackerel, Anchovy and Sardine</t>
  </si>
  <si>
    <t>Working Group on North-east Atlantic continental slope surveys</t>
  </si>
  <si>
    <t>Working Group on Improving use of Survey Data for Assessment and Advice</t>
  </si>
  <si>
    <t>Working Group on International Deep Pelagic Ecosystem Surveys</t>
  </si>
  <si>
    <t>Study Group on Electrical Trawling</t>
  </si>
  <si>
    <t>Working Group on Beam Trawl Surveys</t>
  </si>
  <si>
    <t>Working Group on Mixed Fisheries Advice for the Celtic Sea</t>
  </si>
  <si>
    <t>Working Group on Mixed Fisheries Advice  - Methodology</t>
  </si>
  <si>
    <t>Working Group on the Ecosystem Effects of Fishing Activities</t>
  </si>
  <si>
    <t>Working Group on Marine Mammal Ecology</t>
  </si>
  <si>
    <t xml:space="preserve">Working Group on Bycatch of Protected Species Fishing Behaviour </t>
  </si>
  <si>
    <t>ICES/NAFO Joint Working Group on Deep-water Ecology</t>
  </si>
  <si>
    <t>Benchmark Workshop on Pelagic Stocks</t>
  </si>
  <si>
    <t>Benchmark Workshop on northern Haddock stocks</t>
  </si>
  <si>
    <t>Benchmark Workshop on Celtic Sea stocks</t>
  </si>
  <si>
    <t>Benchmark Workshop on Deep sea stocks</t>
  </si>
  <si>
    <t>2014-2016</t>
  </si>
  <si>
    <t>National coordination</t>
  </si>
  <si>
    <t>National Correspondents Meetings (x3)</t>
  </si>
  <si>
    <t xml:space="preserve">RCM for  the Baltic </t>
  </si>
  <si>
    <t xml:space="preserve">RCM for the North Sea &amp; Eastern Arctic </t>
  </si>
  <si>
    <t>RCM for the North Atlantic</t>
  </si>
  <si>
    <t>RCM for the Mediterranean &amp; Black Sea &amp; Large Pelagics Fisheries</t>
  </si>
  <si>
    <t xml:space="preserve">RCM for the Long Distance Fisheries </t>
  </si>
  <si>
    <t>Planning Group for Economic Issues</t>
  </si>
  <si>
    <t>RCM Baltic</t>
  </si>
  <si>
    <t>RCM NS&amp;EA</t>
  </si>
  <si>
    <t>RCM NA</t>
  </si>
  <si>
    <t>RCM MED&amp;BS-LP</t>
  </si>
  <si>
    <t>RCM LDF</t>
  </si>
  <si>
    <t>PGECON</t>
  </si>
  <si>
    <t>Med&amp;BS‑RDB</t>
  </si>
  <si>
    <t>11th Liaison Meeting</t>
  </si>
  <si>
    <t>WKRDB</t>
  </si>
  <si>
    <t xml:space="preserve">ICES Workshop to develop the RDB data format for design based sampling and estimation with particular emphasis on population data </t>
  </si>
  <si>
    <t>IOTC</t>
  </si>
  <si>
    <t>SPRFMO</t>
  </si>
  <si>
    <t>EWG 14-01:</t>
  </si>
  <si>
    <t>EWG 14-02:</t>
  </si>
  <si>
    <t>EWG 14-03:</t>
  </si>
  <si>
    <t>PLEN 14-01:</t>
  </si>
  <si>
    <t>EWG 14-04</t>
  </si>
  <si>
    <t>EWG 14-05</t>
  </si>
  <si>
    <t>EWG 14-06</t>
  </si>
  <si>
    <t>EWG 14-07</t>
  </si>
  <si>
    <t>EWG 14-08</t>
  </si>
  <si>
    <t>PLEN 14-02</t>
  </si>
  <si>
    <t>EWG 14-09</t>
  </si>
  <si>
    <t>EWG 14-10</t>
  </si>
  <si>
    <t>EWG 14-11</t>
  </si>
  <si>
    <t>EWG 14-12</t>
  </si>
  <si>
    <t>EWG 14-13</t>
  </si>
  <si>
    <t>EWG 14-14</t>
  </si>
  <si>
    <t>EWG 14-15</t>
  </si>
  <si>
    <t>EWG 14-16</t>
  </si>
  <si>
    <t>EWG 14-17</t>
  </si>
  <si>
    <t>PLEN 14-03</t>
  </si>
  <si>
    <t>EWG 14-18</t>
  </si>
  <si>
    <t>EWG 14-20</t>
  </si>
  <si>
    <t>DCF revision - part 4</t>
  </si>
  <si>
    <t>BoB anchovy &amp; NS flat fish</t>
  </si>
  <si>
    <t>Spring plenary meeting</t>
  </si>
  <si>
    <t>Economics- AER fleet -part 1</t>
  </si>
  <si>
    <t>Economics- AER fleet -part 2</t>
  </si>
  <si>
    <t>Fishing effort Part 1</t>
  </si>
  <si>
    <t>Evaluation of 2013 MS DCF Annual Reports &amp; Data Transmission</t>
  </si>
  <si>
    <t>Summer plenary</t>
  </si>
  <si>
    <t>Mediterranean assessments part 1</t>
  </si>
  <si>
    <t>Aquaculture economics</t>
  </si>
  <si>
    <t>Balance fishing capacity-opportunity</t>
  </si>
  <si>
    <t>Fishing effort Part 2</t>
  </si>
  <si>
    <t>Black Sea assessments</t>
  </si>
  <si>
    <t>Preparations for future data collection under the revised DCF</t>
  </si>
  <si>
    <t>Winter plenary</t>
  </si>
  <si>
    <t>DCF NP amendments for 2015 &amp; revised DCF Multiannual Programme</t>
  </si>
  <si>
    <t>Reporting needs on fishery resources under new CFP</t>
  </si>
  <si>
    <t>STECF</t>
  </si>
  <si>
    <t>Workshop on Statistical Analysis of Biological Calibration Studies</t>
  </si>
  <si>
    <t>?</t>
  </si>
  <si>
    <t>Regional database steering group meeting - Mediterranean</t>
  </si>
  <si>
    <t>1) Data collection: National and EU coordination</t>
  </si>
  <si>
    <t>2) Data collection: Regional coordination</t>
  </si>
  <si>
    <t>5) Planning Groups on surveys at sea</t>
  </si>
  <si>
    <t>Coordination meeting for MEDITS (Mediterranean Demersal Trawl Surveys) Working Group</t>
  </si>
  <si>
    <t xml:space="preserve">Coordination meeting for MEDIAS (Pan Mediterranean Survey for Small Pelagics) </t>
  </si>
  <si>
    <t>WGTC</t>
  </si>
  <si>
    <t>6) Support to Scientific Advice: ICES</t>
  </si>
  <si>
    <t>7) Support to Scientific Advice - STECF</t>
  </si>
  <si>
    <t>4)  RFMOs</t>
  </si>
  <si>
    <t>GFCM Meeting of SAC Subcommittee on Economic and Social Sciences (SCESS)</t>
  </si>
  <si>
    <t xml:space="preserve">GFCM Meeting of SAC Subcommittee on  Statistics and Information (SCSI) </t>
  </si>
  <si>
    <t>GFCM Meeting of SAC Subcommittee on Stock Assessment (SCSA)</t>
  </si>
  <si>
    <t>GFCM Meeting of SAC Subcommittee on Marine Environment and Ecosystems (SCMEE)</t>
  </si>
  <si>
    <t>Working group on stock assessment of small pelagics in the Mediterranean</t>
  </si>
  <si>
    <t>Working group on stock assessment of demersal species and elasmobranches in the Mediterranean</t>
  </si>
  <si>
    <t xml:space="preserve">Working group on stocks assessment of small pelagic and demersal species in the Black Sea </t>
  </si>
  <si>
    <t>Ad-hoc WG on bio-ecological features, data collection and information system, and implementing issues for the Black Sea.</t>
  </si>
  <si>
    <t>Working Group on Bio-economic Analysis - Models used in the GFCM</t>
  </si>
  <si>
    <t xml:space="preserve">Working Group on Selectivity and Fishing Technology </t>
  </si>
  <si>
    <t>Meeting of Permanent Working Group on Stock Assessment  Methodology on: Time Series Analysis</t>
  </si>
  <si>
    <t>Working group for finalising the new TASK1 &amp; 2 data submission framework</t>
  </si>
  <si>
    <t>Second session of the GFCM working group for the Black Sea</t>
  </si>
  <si>
    <t>GFCM Workshop on management plans in the Black Sea</t>
  </si>
  <si>
    <t xml:space="preserve">Sub-regional meetings (western, central and eastern Mediterranean) on data collection and management plans </t>
  </si>
  <si>
    <t>NAFO Scientific Council June meeting and Standing Committees</t>
  </si>
  <si>
    <t>NAFO Scientific Council September meeting and Standing Committees</t>
  </si>
  <si>
    <t>NAFO WG on Ecosystems Approach to Fisheries Management</t>
  </si>
  <si>
    <t>Joint NAFO/ICES Pandalus Assessment WG (NIPAG)</t>
  </si>
  <si>
    <t xml:space="preserve">Species Group Meeting </t>
  </si>
  <si>
    <t xml:space="preserve">Standing Committee on Research and statistics </t>
  </si>
  <si>
    <t>Working Group on Stock Assessment Methods</t>
  </si>
  <si>
    <t>Stock Assessment - Atlantic Swordfish</t>
  </si>
  <si>
    <t xml:space="preserve">Stock Assessment - Bigeye </t>
  </si>
  <si>
    <t>Working Group on Bluefin Tuna - Review of the biological parameters</t>
  </si>
  <si>
    <t>Working Group on Bluefin Tuna stock assessment methods</t>
  </si>
  <si>
    <t>Working Group on Albacore stock assessment</t>
  </si>
  <si>
    <t>Working Party on Tropical Tuna (WPTT) and/or Working Party on Methods </t>
  </si>
  <si>
    <t xml:space="preserve"> Working party on Ecosystems and Bycatch (WPEB) and/or Working party on Billfish (WPB)</t>
  </si>
  <si>
    <r>
      <t>Working Party on Data Collection and Statistics (WPDCS) and/or Scientific Committee 16</t>
    </r>
    <r>
      <rPr>
        <vertAlign val="superscript"/>
        <sz val="10"/>
        <rFont val="Arial"/>
        <family val="2"/>
      </rPr>
      <t>th</t>
    </r>
    <r>
      <rPr>
        <sz val="10"/>
        <rFont val="Arial"/>
        <family val="2"/>
      </rPr>
      <t xml:space="preserve"> Session </t>
    </r>
  </si>
  <si>
    <t xml:space="preserve"> 3) ICES &amp; other Planning Groups or Workshops related to the Data Collection Framework</t>
  </si>
  <si>
    <t>LM</t>
  </si>
  <si>
    <t>Landing Obligations in EU Fisheries -        part 3</t>
  </si>
  <si>
    <t>Landing Obligations in EU Fisheries -    part 4</t>
  </si>
  <si>
    <t>Review of scientific advice for 2015 -     part 2</t>
  </si>
  <si>
    <t>Review of scientific advice for 2015 -       part 3</t>
  </si>
  <si>
    <t>DCWKNSEA</t>
  </si>
  <si>
    <t>Data Compilation Workshop of the 2015 Benchmark of the ICES WGNSSK</t>
  </si>
  <si>
    <t>2014</t>
  </si>
  <si>
    <t>2007-2008</t>
  </si>
  <si>
    <t>Other Regions</t>
  </si>
  <si>
    <t>Unknown</t>
  </si>
  <si>
    <t>CECAF areas</t>
  </si>
  <si>
    <t>Pacific</t>
  </si>
  <si>
    <t>VI</t>
  </si>
  <si>
    <t>VIIIabde</t>
  </si>
  <si>
    <t>VIIbcjk</t>
  </si>
  <si>
    <t>VIIfgh</t>
  </si>
  <si>
    <t>Vb</t>
  </si>
  <si>
    <t>I, II</t>
  </si>
  <si>
    <t>IIIa</t>
  </si>
  <si>
    <t>OTM_SPF_&gt;40_0_0</t>
  </si>
  <si>
    <t>OTM_SPF_UND_0_0</t>
  </si>
  <si>
    <t>MIS_UND_UND_0_0</t>
  </si>
  <si>
    <t>TBB_DEF_UND_0_0</t>
  </si>
  <si>
    <t>GNS_DEF_UND_0_0</t>
  </si>
  <si>
    <t>OTB_DEF_UND_0_0</t>
  </si>
  <si>
    <t>LHP_FIF_UND_0_0</t>
  </si>
  <si>
    <t>SSC_DEF_UND_0_0</t>
  </si>
  <si>
    <t>OTM_SPF_32-69_0_0</t>
  </si>
  <si>
    <t>OTM_SPF_32-54_0_0</t>
  </si>
  <si>
    <t>PTM_SPF_32-54_0_0</t>
  </si>
  <si>
    <t>OTM_SPF_55-69_0_0</t>
  </si>
  <si>
    <t>DRB_MOL_0_0_0</t>
  </si>
  <si>
    <t>OTB_DEF_&gt;=120_0_0</t>
  </si>
  <si>
    <t>GNS_DEF_100-119_0_0</t>
  </si>
  <si>
    <t>PTM_SPF_32-69_0_0</t>
  </si>
  <si>
    <t>SSC_DEF_70-99_0_0</t>
  </si>
  <si>
    <t>SDN_DEF_70-99_0_0</t>
  </si>
  <si>
    <t>LHP_FIF_0_0_0</t>
  </si>
  <si>
    <t>TBB_DEF_90-119_0_0</t>
  </si>
  <si>
    <t>TBB_DEF_&gt;=120_0_0</t>
  </si>
  <si>
    <t>OTB_DEF_90-119_0_0</t>
  </si>
  <si>
    <t>TBB_DEF_0_0_0</t>
  </si>
  <si>
    <t>TBB_DEF_&lt;16_0_0</t>
  </si>
  <si>
    <t>TBB_DEF_70-99_0_0</t>
  </si>
  <si>
    <t>TBB_CRU_16-31_0_0</t>
  </si>
  <si>
    <t>OTB_MCD_70-99_0_0</t>
  </si>
  <si>
    <t>MIS_UND_0_0_0</t>
  </si>
  <si>
    <t>GNS_DEF_90-99_0_0</t>
  </si>
  <si>
    <t>SSC_DEF_100-119_0_0</t>
  </si>
  <si>
    <t>GNS_DEF_120-219_0_0</t>
  </si>
  <si>
    <t>MIS_UND_16-31_0_0</t>
  </si>
  <si>
    <t>OTT_DEF_70-99_0_0</t>
  </si>
  <si>
    <t>TBB_DEF_100-119_0_0</t>
  </si>
  <si>
    <t>PS_SPF_70-99_0_0</t>
  </si>
  <si>
    <t>FPO_CRU_0_0_0</t>
  </si>
  <si>
    <t>MIS_UND_&lt;16_0_0</t>
  </si>
  <si>
    <t>SSC_DEF_&gt;=120_0_0</t>
  </si>
  <si>
    <t>GNS_DEF_10-30_0_0</t>
  </si>
  <si>
    <t>PS_SPF_&lt;16_0_0</t>
  </si>
  <si>
    <t>PS_SPF_100-119_0_0</t>
  </si>
  <si>
    <t>MIS_UND_70-99_0_0</t>
  </si>
  <si>
    <t>OTB_DEF_16-31_0_0</t>
  </si>
  <si>
    <t>OTM_SPF_16-31_0_0</t>
  </si>
  <si>
    <t>OTM_SPF_&gt;=120_0_0</t>
  </si>
  <si>
    <t>TBB_MCD_70-99_0_0</t>
  </si>
  <si>
    <t>OTT_DEF_100-119_0_0</t>
  </si>
  <si>
    <t>GNS_DEF_0_0_0</t>
  </si>
  <si>
    <t>MIS_UND_&gt;=120_0_0</t>
  </si>
  <si>
    <t>GNS_DEF_50-70_0_0</t>
  </si>
  <si>
    <t>OTB_MCD_&lt;16_0_0</t>
  </si>
  <si>
    <t>OTM_SPF_70-99_0_0</t>
  </si>
  <si>
    <t>OTB_MCD_100-119_0_0</t>
  </si>
  <si>
    <t>OTT_DEF_16-31_0_0</t>
  </si>
  <si>
    <t>OTB_CRU_&gt;=120_0_0</t>
  </si>
  <si>
    <t>OTB_DEF_0_0_0</t>
  </si>
  <si>
    <t>GNS_DEF_&gt;=220_0_0</t>
  </si>
  <si>
    <t>PTB_MCD_70-99_0_0</t>
  </si>
  <si>
    <t>TGB__70-99_0_0</t>
  </si>
  <si>
    <t>MIS_UND_32-69_0_0</t>
  </si>
  <si>
    <t>OTB_MCD_0_0_0</t>
  </si>
  <si>
    <t>OTB_MCD_&gt;=120_0_0</t>
  </si>
  <si>
    <t>GTR_DEF_120-219_0_0</t>
  </si>
  <si>
    <t>MIS_UND_100-119_0_0</t>
  </si>
  <si>
    <t>OTB_DEF_&lt;16_0_0</t>
  </si>
  <si>
    <t>PS_SPF_0_0_0</t>
  </si>
  <si>
    <t>SSC_DEF_0_0_0</t>
  </si>
  <si>
    <t>SSC_DEF_&lt;16_0_0</t>
  </si>
  <si>
    <t>GTR_DEF_90-99_0_0</t>
  </si>
  <si>
    <t>LHP_FIF_10-30_0_0</t>
  </si>
  <si>
    <t>LHP_FIF_100-119_0_0</t>
  </si>
  <si>
    <t>OTB_CRU_70-99_0_0</t>
  </si>
  <si>
    <t>PS_SPF_&gt;=120_0_0</t>
  </si>
  <si>
    <t>PTB_DEF_70-99_0_0</t>
  </si>
  <si>
    <t>SDN_DEF_100-119_0_0</t>
  </si>
  <si>
    <t>TBB_CRU_70-99_0_0</t>
  </si>
  <si>
    <t>PTM_SPF_16-31_0_0</t>
  </si>
  <si>
    <t>TBB_DEF_32-69_0_0</t>
  </si>
  <si>
    <t>FYK_CAT_0_0_0</t>
  </si>
  <si>
    <t>PTM_SPF_0_0_0</t>
  </si>
  <si>
    <t>FPO_CRU_100-119_0_0</t>
  </si>
  <si>
    <t>FPO_CRU_120-219_0_0</t>
  </si>
  <si>
    <t>GTR_DEF_100-119_0_0</t>
  </si>
  <si>
    <t>PS_SPF_16-31_0_0</t>
  </si>
  <si>
    <t>CECAF</t>
  </si>
  <si>
    <t>SPRMO</t>
  </si>
  <si>
    <t>Anguilla anguilla</t>
  </si>
  <si>
    <t>I,II</t>
  </si>
  <si>
    <t>G1</t>
  </si>
  <si>
    <t>Brosme brosme</t>
  </si>
  <si>
    <t>G2</t>
  </si>
  <si>
    <t>Cetorhinus maximus</t>
  </si>
  <si>
    <t>Clupea harengus</t>
  </si>
  <si>
    <t>I, II,V</t>
  </si>
  <si>
    <t>21575</t>
  </si>
  <si>
    <t>Dipturus oxyrinchus</t>
  </si>
  <si>
    <t>II</t>
  </si>
  <si>
    <t>Etmopterus spinax</t>
  </si>
  <si>
    <t>Galeus melastomus</t>
  </si>
  <si>
    <t>Mallotus villosus</t>
  </si>
  <si>
    <t>Melanogrammus aeglefinus</t>
  </si>
  <si>
    <t>Micromesistius poutassou</t>
  </si>
  <si>
    <t>I-IX, XII, XIV</t>
  </si>
  <si>
    <t>84475</t>
  </si>
  <si>
    <t>Pandalus borealis</t>
  </si>
  <si>
    <t>Pollachius virens</t>
  </si>
  <si>
    <t>Raja brachyura</t>
  </si>
  <si>
    <t>Raja clavata</t>
  </si>
  <si>
    <t>Raja naevus</t>
  </si>
  <si>
    <t>Raja radiata</t>
  </si>
  <si>
    <t>Reinhardtius hippoglossoides</t>
  </si>
  <si>
    <t>Salmo salar</t>
  </si>
  <si>
    <t>Scomber scombrus</t>
  </si>
  <si>
    <t>II, IIIa, IV, V, VI, VII, VIII, IX</t>
  </si>
  <si>
    <t>22087</t>
  </si>
  <si>
    <t>Sebastes marinus</t>
  </si>
  <si>
    <t>Sebastes mentella</t>
  </si>
  <si>
    <t>16</t>
  </si>
  <si>
    <t>Squatina squatina</t>
  </si>
  <si>
    <t>Trachurus trachurus</t>
  </si>
  <si>
    <t>IIa, IVa, Vb, VIa, VIIa-c, e-k, VIIIabde</t>
  </si>
  <si>
    <t>53031</t>
  </si>
  <si>
    <t>Ammodytidae</t>
  </si>
  <si>
    <t>IV, VIId, IIIa</t>
  </si>
  <si>
    <t>SD22-24, IIIa</t>
  </si>
  <si>
    <t>Coryphaenoides rupestris</t>
  </si>
  <si>
    <t>Eutrigla gurnardus</t>
  </si>
  <si>
    <t>IV, VIId, IIIaN</t>
  </si>
  <si>
    <t>1728</t>
  </si>
  <si>
    <t>IIIaS</t>
  </si>
  <si>
    <t>Glyptocephalus cynoglossus</t>
  </si>
  <si>
    <t>Limanda limanda</t>
  </si>
  <si>
    <t>IV, IIIa</t>
  </si>
  <si>
    <t>Merlangius merlangus</t>
  </si>
  <si>
    <t>IIIa Functional unit</t>
  </si>
  <si>
    <t>IIIa, IVa east</t>
  </si>
  <si>
    <t>DK</t>
  </si>
  <si>
    <t>956</t>
  </si>
  <si>
    <t>IV, IIIa, VI</t>
  </si>
  <si>
    <t>Scophthalmus maximus</t>
  </si>
  <si>
    <t>all areas</t>
  </si>
  <si>
    <t>Rajidae nei</t>
  </si>
  <si>
    <t>Scophthalmus rhombus</t>
  </si>
  <si>
    <t>Scyliorhinus canicula</t>
  </si>
  <si>
    <t>Shark-like selachii nei</t>
  </si>
  <si>
    <t>IIIa, SD22</t>
  </si>
  <si>
    <t>Sprattus sprattus</t>
  </si>
  <si>
    <t>Trisopterus esmarki</t>
  </si>
  <si>
    <t>IIIb-d</t>
  </si>
  <si>
    <t>SD22-24</t>
  </si>
  <si>
    <t>SD25-29, 32</t>
  </si>
  <si>
    <t>SD30</t>
  </si>
  <si>
    <t>SD31</t>
  </si>
  <si>
    <t>Golf of Riga</t>
  </si>
  <si>
    <t>Coregonus lavaretus</t>
  </si>
  <si>
    <t>IIId</t>
  </si>
  <si>
    <t>Esox lucius</t>
  </si>
  <si>
    <t>SD25-32</t>
  </si>
  <si>
    <t>SD22-32</t>
  </si>
  <si>
    <t>Perca fluviatilis</t>
  </si>
  <si>
    <t>Platichthys flesus</t>
  </si>
  <si>
    <t>SD22-31</t>
  </si>
  <si>
    <t>SD32</t>
  </si>
  <si>
    <t>Salmo trutta</t>
  </si>
  <si>
    <t>Sander lucioperca</t>
  </si>
  <si>
    <t>SD22</t>
  </si>
  <si>
    <t>Anarhichas spp.</t>
  </si>
  <si>
    <t>Argentina spp</t>
  </si>
  <si>
    <t>Aspitrigla cuculus</t>
  </si>
  <si>
    <t>Centrophorus squamosus</t>
  </si>
  <si>
    <t>Centroscyllium fabricii</t>
  </si>
  <si>
    <t>VIId</t>
  </si>
  <si>
    <t>Centroscymnus coelolepis</t>
  </si>
  <si>
    <t>Centroscymnus crepidater</t>
  </si>
  <si>
    <t>44344</t>
  </si>
  <si>
    <t>Crangon crangon</t>
  </si>
  <si>
    <t>Dalatias licha</t>
  </si>
  <si>
    <t>Dasyatis pastinaca</t>
  </si>
  <si>
    <t>Deania calcea</t>
  </si>
  <si>
    <t>Dicentrarchus labrax</t>
  </si>
  <si>
    <t>373</t>
  </si>
  <si>
    <t>IV, VIIa</t>
  </si>
  <si>
    <t>136</t>
  </si>
  <si>
    <t>Helicolenus dactylopterus</t>
  </si>
  <si>
    <t>Lepidorhombus boscii</t>
  </si>
  <si>
    <t>Lepidorhombus whiffiagonis</t>
  </si>
  <si>
    <t>Leucoraja circularis</t>
  </si>
  <si>
    <t>5748</t>
  </si>
  <si>
    <t>Lophius budegassa</t>
  </si>
  <si>
    <t>Lophius piscatorius</t>
  </si>
  <si>
    <t>IIIa, IV, VI</t>
  </si>
  <si>
    <t>Macrourus berglax</t>
  </si>
  <si>
    <t>765</t>
  </si>
  <si>
    <t>Microstomus kitt</t>
  </si>
  <si>
    <t>Molva dypterygia</t>
  </si>
  <si>
    <t>Molva molva</t>
  </si>
  <si>
    <t>Mullus barbatus</t>
  </si>
  <si>
    <t>Mullus surmuletus</t>
  </si>
  <si>
    <t>909</t>
  </si>
  <si>
    <t>Mustelus spp</t>
  </si>
  <si>
    <t>IV Functional unit</t>
  </si>
  <si>
    <t>947</t>
  </si>
  <si>
    <t xml:space="preserve">IVa </t>
  </si>
  <si>
    <t>UK</t>
  </si>
  <si>
    <t>Pecten maximus</t>
  </si>
  <si>
    <t>216</t>
  </si>
  <si>
    <t>Phycis blennoides</t>
  </si>
  <si>
    <t>Phycis phycis</t>
  </si>
  <si>
    <t>2257</t>
  </si>
  <si>
    <t>20465</t>
  </si>
  <si>
    <t>1949</t>
  </si>
  <si>
    <t>Raja montagui</t>
  </si>
  <si>
    <t>240</t>
  </si>
  <si>
    <t>758</t>
  </si>
  <si>
    <t>Shark-like Selachii nei</t>
  </si>
  <si>
    <t>9678</t>
  </si>
  <si>
    <t>VIIde</t>
  </si>
  <si>
    <t>Squalus acanthias</t>
  </si>
  <si>
    <t>38540</t>
  </si>
  <si>
    <t>IIIa, IVbc, VIId</t>
  </si>
  <si>
    <t>24960</t>
  </si>
  <si>
    <t>Chelidonichthys lucerna</t>
  </si>
  <si>
    <t>1632</t>
  </si>
  <si>
    <t>Zeus faber</t>
  </si>
  <si>
    <t>Alepocephalus bairdii</t>
  </si>
  <si>
    <t>VI, XII</t>
  </si>
  <si>
    <t>VIa</t>
  </si>
  <si>
    <t>V, VI, VII (excluding d), VIII, IX, X, XII, XIV</t>
  </si>
  <si>
    <t>Aphanopus spp</t>
  </si>
  <si>
    <t>5576</t>
  </si>
  <si>
    <t>Argyrosomus regius</t>
  </si>
  <si>
    <t>Beryx spp</t>
  </si>
  <si>
    <t>V, VI, VII (excluding d), VIII, IX, XII, XIV</t>
  </si>
  <si>
    <t>IXa, X</t>
  </si>
  <si>
    <t>Cancer pagurus</t>
  </si>
  <si>
    <t>Centrophorus granulosus</t>
  </si>
  <si>
    <t>V, VI, VII, XII</t>
  </si>
  <si>
    <t>V, VI, VII, IX, X, XII</t>
  </si>
  <si>
    <t>6116</t>
  </si>
  <si>
    <t xml:space="preserve">VIaN </t>
  </si>
  <si>
    <t>VIa S, VIIbc</t>
  </si>
  <si>
    <t>VIIj</t>
  </si>
  <si>
    <t>237</t>
  </si>
  <si>
    <t>Conger conger</t>
  </si>
  <si>
    <t>V, VI, VII (excluding d), VIII, X, XII, XIV</t>
  </si>
  <si>
    <t>IX</t>
  </si>
  <si>
    <t>Dicologoglosa cuneata</t>
  </si>
  <si>
    <t>VIIIc, IX</t>
  </si>
  <si>
    <t>Dipturus batis</t>
  </si>
  <si>
    <t>V, VI, VII, VIII</t>
  </si>
  <si>
    <t>Engraulis encrasicolus</t>
  </si>
  <si>
    <t>IXa (only Cadix)</t>
  </si>
  <si>
    <t>VIII</t>
  </si>
  <si>
    <t>VI, VII, VIII</t>
  </si>
  <si>
    <t>VIId, e</t>
  </si>
  <si>
    <t>Va</t>
  </si>
  <si>
    <t>Vib</t>
  </si>
  <si>
    <t>VIIe-k</t>
  </si>
  <si>
    <t>VI, VII, VIII, IX, X</t>
  </si>
  <si>
    <t>VI, VII</t>
  </si>
  <si>
    <t>Homarus gammarus</t>
  </si>
  <si>
    <t>Hoplostethus atlanticus</t>
  </si>
  <si>
    <t>Isurus oxyrinchus</t>
  </si>
  <si>
    <t>Lamna nasus</t>
  </si>
  <si>
    <t>Lepidopus caudatus</t>
  </si>
  <si>
    <t>IXa</t>
  </si>
  <si>
    <t>VIIIc, IXa</t>
  </si>
  <si>
    <t>VII, VIIIabd</t>
  </si>
  <si>
    <t>Leucoraja fullonica</t>
  </si>
  <si>
    <t>VIIa, f-h</t>
  </si>
  <si>
    <t>Loligo vulgaris</t>
  </si>
  <si>
    <t>V, VI, VII (excluding d), VIIIabde, IXb, X, XII, XIV</t>
  </si>
  <si>
    <t>IV, VI</t>
  </si>
  <si>
    <t>VIIb-k, VIIIabd</t>
  </si>
  <si>
    <t>XIV</t>
  </si>
  <si>
    <t>VIb</t>
  </si>
  <si>
    <t>VIIb-k</t>
  </si>
  <si>
    <t>IX, X</t>
  </si>
  <si>
    <t>Microchirus variegatus</t>
  </si>
  <si>
    <t>Mustelus asterias</t>
  </si>
  <si>
    <t>VI, VII, VIII, IX</t>
  </si>
  <si>
    <t>Mustelus mustelus</t>
  </si>
  <si>
    <t>Mustelus punctulatus</t>
  </si>
  <si>
    <t>Myliobatis aquila</t>
  </si>
  <si>
    <t>VI Functional Unit</t>
  </si>
  <si>
    <t>VII Functional unit</t>
  </si>
  <si>
    <t>VIII, IX Functional unit</t>
  </si>
  <si>
    <t>Octopus vulgaris</t>
  </si>
  <si>
    <t>Pagellus bogaraveo</t>
  </si>
  <si>
    <t>Pandalus spp</t>
  </si>
  <si>
    <t>VIIfg</t>
  </si>
  <si>
    <t>VIIbc</t>
  </si>
  <si>
    <t>VIIh-k</t>
  </si>
  <si>
    <t>VIII, IX, X</t>
  </si>
  <si>
    <t>Pollachius pollachius</t>
  </si>
  <si>
    <t>V, VI, VII (excluding d), VIII, XII, XIV</t>
  </si>
  <si>
    <t>Polyprion americanus</t>
  </si>
  <si>
    <t>Prionace glauca</t>
  </si>
  <si>
    <t>Pteroplatytrygon violacea</t>
  </si>
  <si>
    <t>Raja alba</t>
  </si>
  <si>
    <t>VII, IX</t>
  </si>
  <si>
    <t>Raja microocellata</t>
  </si>
  <si>
    <t>Raja miraletus</t>
  </si>
  <si>
    <t>V</t>
  </si>
  <si>
    <t>V, XIV</t>
  </si>
  <si>
    <t>Sardina pilchardus</t>
  </si>
  <si>
    <t>VIIIabd</t>
  </si>
  <si>
    <t>Scomber japonicus</t>
  </si>
  <si>
    <t>VIII, IX</t>
  </si>
  <si>
    <t>V, VI, XII, XIV, SA 2+ (Div. 1F+3K)</t>
  </si>
  <si>
    <t>Sepia officinalis</t>
  </si>
  <si>
    <t>VIIhjk</t>
  </si>
  <si>
    <t>VIIIc</t>
  </si>
  <si>
    <t>VIIIab</t>
  </si>
  <si>
    <t>Sparidae</t>
  </si>
  <si>
    <t>Torpedo marmorata</t>
  </si>
  <si>
    <t>Trachurus mediterraneus</t>
  </si>
  <si>
    <t>Trachurus picturatus</t>
  </si>
  <si>
    <t>Trisopterus spp</t>
  </si>
  <si>
    <t>Alopias superciliosus</t>
  </si>
  <si>
    <t>All areas</t>
  </si>
  <si>
    <t>Alopias vulpinus</t>
  </si>
  <si>
    <t>Aristeomorpha foliacea</t>
  </si>
  <si>
    <t>Aristeus antennatus</t>
  </si>
  <si>
    <t>FAO 1.3, 2.1, 2.2, 3.1, 3.2</t>
  </si>
  <si>
    <t>Carcharhinus plumbeus</t>
  </si>
  <si>
    <t>Carcharias taurus</t>
  </si>
  <si>
    <t>Coryphaena equiselis</t>
  </si>
  <si>
    <t>Coryphaena hippurus</t>
  </si>
  <si>
    <t>Eledone cirrosa</t>
  </si>
  <si>
    <t>FAO 1.1, 1.3, 2.1, 2.2, 3.1</t>
  </si>
  <si>
    <t>Eledone moschata</t>
  </si>
  <si>
    <t>FAO 1.3, 2.1, 2.2, 3.1</t>
  </si>
  <si>
    <t>Black Sea</t>
  </si>
  <si>
    <t>FAO 2.2, 3.1</t>
  </si>
  <si>
    <t>Galeorhinus galeus</t>
  </si>
  <si>
    <t>Gymnura altavela</t>
  </si>
  <si>
    <t>Heptranchias perlo</t>
  </si>
  <si>
    <t>Hexanchus griseus</t>
  </si>
  <si>
    <t>Illex spp,Todarodes spp</t>
  </si>
  <si>
    <t>Istiophoridae</t>
  </si>
  <si>
    <t>Leucoraja melitensis</t>
  </si>
  <si>
    <t>FAO 1.1, 1.2, 1.3, 2.2, 3.1</t>
  </si>
  <si>
    <t>FAO 1.1, 3.1</t>
  </si>
  <si>
    <t>Mugilidae</t>
  </si>
  <si>
    <t>Odontaspis ferox</t>
  </si>
  <si>
    <t>Oxynotus centrina</t>
  </si>
  <si>
    <t>Pagellus erythrinus</t>
  </si>
  <si>
    <t>Penaeus kerathurus</t>
  </si>
  <si>
    <t>FAO  3.1</t>
  </si>
  <si>
    <t>Pristis pectinata</t>
  </si>
  <si>
    <t>Pristis pristis</t>
  </si>
  <si>
    <t>Raja asterias</t>
  </si>
  <si>
    <t>Raja undulata</t>
  </si>
  <si>
    <t>Rhinobatos cemiculus</t>
  </si>
  <si>
    <t>Rhinobatos rhinobatos</t>
  </si>
  <si>
    <t>Rostroraja alba</t>
  </si>
  <si>
    <t>Sarda sarda</t>
  </si>
  <si>
    <t>Scomber spp</t>
  </si>
  <si>
    <t>Scyliorhinus stellaris</t>
  </si>
  <si>
    <t>FAO 1.2, 2.1, 3.1</t>
  </si>
  <si>
    <t>Sparus aurata</t>
  </si>
  <si>
    <t>FAO 1.2, 3.1</t>
  </si>
  <si>
    <t>Sphyrna lewini</t>
  </si>
  <si>
    <t>Sphyrna mokarran</t>
  </si>
  <si>
    <t>Sphyrna tudes</t>
  </si>
  <si>
    <t>Sphyrna zygaena</t>
  </si>
  <si>
    <t>Spicara smaris</t>
  </si>
  <si>
    <t>FAO  2.1, 3.1, 3.2</t>
  </si>
  <si>
    <t>Squalus blainvillei</t>
  </si>
  <si>
    <t>Squatina aculeata</t>
  </si>
  <si>
    <t>Squatina oculata</t>
  </si>
  <si>
    <t>Squilla mantis</t>
  </si>
  <si>
    <t>FAO 1.3, 2.1, 2.2</t>
  </si>
  <si>
    <t>Thunnus alalunga</t>
  </si>
  <si>
    <t>Thunnus thynnus</t>
  </si>
  <si>
    <t>FAO 1.3, 2.2, 3.1</t>
  </si>
  <si>
    <t>Veneridae</t>
  </si>
  <si>
    <t>FAO 2.1, 2.2</t>
  </si>
  <si>
    <t>Xiphias gladius</t>
  </si>
  <si>
    <t>2J 3KL</t>
  </si>
  <si>
    <t>3M</t>
  </si>
  <si>
    <t>3NO</t>
  </si>
  <si>
    <t>3Ps</t>
  </si>
  <si>
    <t>SA 1</t>
  </si>
  <si>
    <t>Hippoglossoides platessoides</t>
  </si>
  <si>
    <t>3LNO</t>
  </si>
  <si>
    <t>Limanda ferruginea</t>
  </si>
  <si>
    <t>Macrouridae</t>
  </si>
  <si>
    <t>SA 2+3</t>
  </si>
  <si>
    <t>3L</t>
  </si>
  <si>
    <t>SA 3</t>
  </si>
  <si>
    <t>3KLMNO</t>
  </si>
  <si>
    <t>XIV, SA 1</t>
  </si>
  <si>
    <t>Sebastes spp</t>
  </si>
  <si>
    <t>3LN</t>
  </si>
  <si>
    <t>3O</t>
  </si>
  <si>
    <t>Auxis rochei</t>
  </si>
  <si>
    <t>ICCAT, IOTC</t>
  </si>
  <si>
    <t>Carcharhinus falciformis</t>
  </si>
  <si>
    <t>Euthynnus alleteratus</t>
  </si>
  <si>
    <t>Katsuwonus pelamis</t>
  </si>
  <si>
    <t>488</t>
  </si>
  <si>
    <t>Thunnus albacares</t>
  </si>
  <si>
    <t>Thunnus obesus</t>
  </si>
  <si>
    <t>Aphanopus carbo</t>
  </si>
  <si>
    <t>Madeira</t>
  </si>
  <si>
    <t>Morocco</t>
  </si>
  <si>
    <t>Farfantepenaeus notialis</t>
  </si>
  <si>
    <t>Mauritania</t>
  </si>
  <si>
    <t>Merluccius spp.</t>
  </si>
  <si>
    <t>8802</t>
  </si>
  <si>
    <t>Sardinella aurita</t>
  </si>
  <si>
    <t>66393</t>
  </si>
  <si>
    <t>Sardinella maderensis</t>
  </si>
  <si>
    <t>1660</t>
  </si>
  <si>
    <t>CECAF areas, excl. Madeira</t>
  </si>
  <si>
    <t>5405</t>
  </si>
  <si>
    <t>Sepia hierredda</t>
  </si>
  <si>
    <t>Trachurus spp</t>
  </si>
  <si>
    <t>CECAF Div.</t>
  </si>
  <si>
    <t>1365</t>
  </si>
  <si>
    <t>Lutjanus purpureus</t>
  </si>
  <si>
    <t>WECAF</t>
  </si>
  <si>
    <t>WECAF Div.</t>
  </si>
  <si>
    <t>Penaeus subtilis</t>
  </si>
  <si>
    <t>Stocks not sampled should be shaded in grey</t>
  </si>
  <si>
    <t>(1) average over the years 2007 and 2008</t>
  </si>
  <si>
    <t>(2) no value means that there is no EU TAC or that MS has no share in the TAC</t>
  </si>
  <si>
    <t>(3) EU landings not available for the areas defined</t>
  </si>
  <si>
    <t>(4) an empty fields means "No" (not selected for sampling) or is selection is included in another Region</t>
  </si>
  <si>
    <t>GER</t>
  </si>
  <si>
    <t>IV Funtional unit</t>
  </si>
  <si>
    <t>V, VI, VII (excluding d), VIII, IX, X, XII&lt; XIV</t>
  </si>
  <si>
    <t>VIA</t>
  </si>
  <si>
    <t>VIaN</t>
  </si>
  <si>
    <t>IIIa, Ivbc, VIId</t>
  </si>
  <si>
    <t>NLD, LIT, LAT, POL, GER</t>
  </si>
  <si>
    <t xml:space="preserve">all areas </t>
  </si>
  <si>
    <t>all areas except Madeira</t>
  </si>
  <si>
    <t>x</t>
  </si>
  <si>
    <t>Anguila anguila</t>
  </si>
  <si>
    <t>gutted</t>
  </si>
  <si>
    <t>whole</t>
  </si>
  <si>
    <t>unknown</t>
  </si>
  <si>
    <t>Hippogossoides platessoides</t>
  </si>
  <si>
    <t>Boreogadus saida</t>
  </si>
  <si>
    <t>fillets</t>
  </si>
  <si>
    <t>Micromesistus poutassou</t>
  </si>
  <si>
    <t>Squalus acantias</t>
  </si>
  <si>
    <t>Belone belone</t>
  </si>
  <si>
    <t>Scopthalmus rhombus</t>
  </si>
  <si>
    <t>gutted and salted</t>
  </si>
  <si>
    <t>salted</t>
  </si>
  <si>
    <t>Merluccius merlussius</t>
  </si>
  <si>
    <t>Hippoglossus hippoglossus</t>
  </si>
  <si>
    <t>Illex spp.,  Todarodes spp.</t>
  </si>
  <si>
    <t>Cancridae</t>
  </si>
  <si>
    <t>Makkitys villosus</t>
  </si>
  <si>
    <t>Scomber scomber</t>
  </si>
  <si>
    <t>Pandalus borealus</t>
  </si>
  <si>
    <t>Penaeidae</t>
  </si>
  <si>
    <t>Zoarces viviparus</t>
  </si>
  <si>
    <t>Rajidae</t>
  </si>
  <si>
    <t>Sebastes spp.</t>
  </si>
  <si>
    <t>Lepidorhombus whiffiagonis,  L. boscii</t>
  </si>
  <si>
    <t>Cyclopterus lumpus</t>
  </si>
  <si>
    <t>Osmerus eperlanus</t>
  </si>
  <si>
    <t>Sprattus spratus</t>
  </si>
  <si>
    <t>Trisoperus luscus</t>
  </si>
  <si>
    <t>Soleidae</t>
  </si>
  <si>
    <t>Thunnus spp.</t>
  </si>
  <si>
    <t>gutted/without head</t>
  </si>
  <si>
    <t>gutted/frozen</t>
  </si>
  <si>
    <t>Busycon spp.</t>
  </si>
  <si>
    <t>Lophius budegassa, L. piscatorius</t>
  </si>
  <si>
    <t>Annarhichas spp.</t>
  </si>
  <si>
    <t>Argentinia spp.</t>
  </si>
  <si>
    <t>Xiphia gladius</t>
  </si>
  <si>
    <t>International Bottom Trawl Survey</t>
  </si>
  <si>
    <t>Roundfish/Herring abundance indices</t>
  </si>
  <si>
    <t>Feb</t>
  </si>
  <si>
    <t>North Sea Beam Trawl Survey</t>
  </si>
  <si>
    <t>Flatfish abundance indices</t>
  </si>
  <si>
    <t>IVb,c</t>
  </si>
  <si>
    <t>Aug-Sep</t>
  </si>
  <si>
    <t>Sole Net Survey</t>
  </si>
  <si>
    <t>Flatfish 1/2-goup abundance indices</t>
  </si>
  <si>
    <t>International Ecosystem Survey in the Nordic Sea</t>
  </si>
  <si>
    <t>abundance of Norwegian spring spawning herring + blue whiting recruit indices</t>
  </si>
  <si>
    <t>May</t>
  </si>
  <si>
    <t>Herring Larvae Survey</t>
  </si>
  <si>
    <t>North Sea herring SSB estimate</t>
  </si>
  <si>
    <t>Q1,3,4</t>
  </si>
  <si>
    <t>Blue Whiting Survey</t>
  </si>
  <si>
    <t>Blue Whiting abundance</t>
  </si>
  <si>
    <t>VI, VIII</t>
  </si>
  <si>
    <t xml:space="preserve">International Mackerel and Horse Mackerel egg survey </t>
  </si>
  <si>
    <t>Mackerel and Horse Mackerel abundance</t>
  </si>
  <si>
    <t>VIa, VII, VIII, IXa</t>
  </si>
  <si>
    <t>Jan-Jul</t>
  </si>
  <si>
    <t xml:space="preserve">Mackerel  egg survey </t>
  </si>
  <si>
    <t>Mackerel  abundance</t>
  </si>
  <si>
    <t>May-Jul</t>
  </si>
  <si>
    <t>see NP Denmark</t>
  </si>
  <si>
    <t>1,2,3,4</t>
  </si>
  <si>
    <t>Fig 1</t>
  </si>
  <si>
    <t>Fig 2</t>
  </si>
  <si>
    <t>Fig 3</t>
  </si>
  <si>
    <t>Fig 4</t>
  </si>
  <si>
    <t>Fig 5</t>
  </si>
  <si>
    <t>2,3</t>
  </si>
  <si>
    <t>Fig 6</t>
  </si>
  <si>
    <t>2,3,4</t>
  </si>
  <si>
    <t>Fig 7</t>
  </si>
  <si>
    <t>Fig 8</t>
  </si>
  <si>
    <t>ICES IBTSWG</t>
  </si>
  <si>
    <t>ICES WGBEAM</t>
  </si>
  <si>
    <t>ICES WGIPS</t>
  </si>
  <si>
    <t>ICES WGMEGS</t>
  </si>
  <si>
    <t>Distribution of fishing activities</t>
  </si>
  <si>
    <t>6 months</t>
  </si>
  <si>
    <t>2 hours</t>
  </si>
  <si>
    <t>Areas not impacted by mobile gears</t>
  </si>
  <si>
    <t>IV,VIId</t>
  </si>
  <si>
    <t>VIIh</t>
  </si>
  <si>
    <t>Merlagius merlangus</t>
  </si>
  <si>
    <t xml:space="preserve">IIa,Vb,VI,VIIa-c,e-k,
VIIIabde,XII,XIV
</t>
  </si>
  <si>
    <t>IIa</t>
  </si>
  <si>
    <t xml:space="preserve">VI,VIIa-c,e-k,
VIIIabde,XII,XIV
</t>
  </si>
  <si>
    <t>IVa-c, VIId</t>
  </si>
  <si>
    <t>IVa,b,</t>
  </si>
  <si>
    <t>VIIb,d,e,j,k</t>
  </si>
  <si>
    <t xml:space="preserve">Anguilla anguilla </t>
  </si>
  <si>
    <t>IBTS selection</t>
  </si>
  <si>
    <t>all rays, skates, sharks</t>
  </si>
  <si>
    <t>all  species</t>
  </si>
  <si>
    <t>WKMIXFISH</t>
  </si>
  <si>
    <t>North Sea demersal</t>
  </si>
  <si>
    <t>Argentina spp.</t>
  </si>
  <si>
    <t>Argentines spp</t>
  </si>
  <si>
    <t>requested species</t>
  </si>
  <si>
    <t>STECF-EWG13-03 AER fleet part 1</t>
  </si>
  <si>
    <t>EU Data Call Aquaculture</t>
  </si>
  <si>
    <t>EU Data Call Processing industry</t>
  </si>
  <si>
    <t>all species</t>
  </si>
  <si>
    <t>Family Loliginidae</t>
  </si>
  <si>
    <t>all species, all metiers</t>
  </si>
  <si>
    <t>NS&amp;EA</t>
  </si>
  <si>
    <t>all sampled species</t>
  </si>
  <si>
    <t>all metiers</t>
  </si>
  <si>
    <t>Rijkswaterstaat</t>
  </si>
  <si>
    <t>DFS data Scheldt Estuary</t>
  </si>
  <si>
    <t>Derogation for sampling metier MIS_UND_0_0_0</t>
  </si>
  <si>
    <t>Derogation for sampling metier FYK_CAT_&gt;0_0_0</t>
  </si>
  <si>
    <t>Derogation for sampling metier LH_FIF_0_0_0</t>
  </si>
  <si>
    <t>Derogations for sampling metier OTM_SPF_UND_0_0</t>
  </si>
  <si>
    <t>Employment by gender</t>
  </si>
  <si>
    <t>Biological and metier related variables; landings and discards</t>
  </si>
  <si>
    <t>this metier was created by unidentified log book records</t>
  </si>
  <si>
    <t>all discards (if there are any) survive</t>
  </si>
  <si>
    <t>IV (fresh water)</t>
  </si>
  <si>
    <t>Biological and metier related variables; discards</t>
  </si>
  <si>
    <t xml:space="preserve">Derogation for sampling metier TBB_DEF_90-119_0_0
</t>
  </si>
  <si>
    <t xml:space="preserve">Derogation for sampling metier TBB_DEF_DEF&gt;=120_0_0
</t>
  </si>
  <si>
    <t>IV.B.6</t>
  </si>
  <si>
    <t>Data on employment by gender</t>
  </si>
  <si>
    <t>Data not available due to time lag of 2 years</t>
  </si>
  <si>
    <t>no access tot the catches and vessels by NLD and probably no fishery at all</t>
  </si>
  <si>
    <t xml:space="preserve">no access tot the catches and vessels by NLD </t>
  </si>
  <si>
    <t>no access tot the catches and vessels by NLD; discarding assumed to be very low; total effort is about 1 fishing week</t>
  </si>
  <si>
    <t xml:space="preserve">no access tot the catches and vessels by NLD; total effort is about 4 fishing weeks </t>
  </si>
  <si>
    <t>this is a fishery by anglers for sea bass. There is no access to the fishery.</t>
  </si>
  <si>
    <t>Sampling catches</t>
  </si>
  <si>
    <t>III.C.6 (Other regions)</t>
  </si>
  <si>
    <t>III.C.6 (NorthAtlantic)</t>
  </si>
  <si>
    <t>III.C.6 (North Sea)</t>
  </si>
  <si>
    <t>CMR responsible for data collection, quality control and delivery to the CECAF pelagic working group of all data collected under this agreement. CMR also reports all data to CVO and CVO to ditribute the data to the partners.</t>
  </si>
  <si>
    <t>NLD - DEU</t>
  </si>
  <si>
    <t>Length and age of discards and landings, in accordance with the DEU NP.
Levels and coverage of sampling to be as agreed at the annual RCM NS&amp;EA.</t>
  </si>
  <si>
    <t>Eventual additional sampling costs will be covered within the DEU NP 2011-2013.</t>
  </si>
  <si>
    <t>DEU pelagic freezer trawlers fishing on herring, blue whiting, mackerel and horse mackerel, and beam trawlers fishing on plaice and sole, landing for first sale in NLD, to be included as part of the DEU NP.</t>
  </si>
  <si>
    <t>DEU responsible for submitting the data to the respective end-users and to NLD.</t>
  </si>
  <si>
    <t>NLD - GBR</t>
  </si>
  <si>
    <t>a) Eventual additional sampling costs will be covered within the NLD NP from 2011 onwards.
b) Eventual additional sampling costs will be covered within the GBR NP from 2011 onwards.</t>
  </si>
  <si>
    <t>a) NLD responsible for submitting the data to the respective end-users and to GBR.
b) GBR responsible for submitting the data to the respective end-users and to NLD.
c) Not relevant.
d) NLD responsible for submitting the data to the respective end-users and to GBR.</t>
  </si>
  <si>
    <t>NLD - DEU - LVA - LTU - POL</t>
  </si>
  <si>
    <t>NLD to coordinate the execution of this multi-lateral agreement. NLD will contract independent contractor 'Corten Marine Research' (CMR) as agent between NLD and IMROP, the Mauritanian Fisheries Research Institute. CMR will hire Mauritanian observers from IMROP to carry out the actual sampling. CMR and IMROP will have an agreement in which the mutual obligations will be formalized; among others that only the additional costs for this specific task will be priced.</t>
  </si>
  <si>
    <t>The  cost share for each country of the total costs follows a key based on the share in average landings in 2008-2012. The shares are: NLD 22.95%, DEU 4,96%, POL 11.52%, LTU 36.06%, LVA 24.51%. NLD sends each partner an invoice per year, to which normal financial conditions apply.</t>
  </si>
  <si>
    <t>NLD - DNK</t>
  </si>
  <si>
    <t xml:space="preserve">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
</t>
  </si>
  <si>
    <t>a) DNK responsible for submitting the data to the respective end-users.
b) NLD responsible for submitting the data to the respective end-users.</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</si>
  <si>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</si>
  <si>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NLD - FRA</t>
  </si>
  <si>
    <t>a) Length and age of discards and landings, in accordance with NLD NP. Levels and coverage of sampling to be as agreed at the annual RCM NS&amp;EA and NA in complience with NLD sampling scheme.
b) Sampling for biological variables following FRA standard sampling protocol and procedures. Levels and coverage in complience with FRA sampling scheme.</t>
  </si>
  <si>
    <t>a) NLD responsible for submitting the data to the respective end-users and to FRA.
b) FRA responsible for submitting the data to the respective end-users.</t>
  </si>
  <si>
    <t>a) Eventual additional sampling costs will be covered within the NLD NP from 2011 onwards.</t>
  </si>
  <si>
    <r>
      <t>a) Landings and discards by FRA-NLD vessels fishing on FRA register, landing for first sale in NLD, to be included within NLD NP.
b) FRA will sample an additional 120 inidividuals of Red Mullet (</t>
    </r>
    <r>
      <rPr>
        <i/>
        <sz val="10"/>
        <color indexed="8"/>
        <rFont val="Calibri"/>
        <family val="2"/>
      </rPr>
      <t>Mullus surmuletus</t>
    </r>
    <r>
      <rPr>
        <sz val="10"/>
        <color indexed="8"/>
        <rFont val="Calibri"/>
        <family val="2"/>
      </rPr>
      <t>) per year to replace the NLD samples.</t>
    </r>
  </si>
  <si>
    <t>a) Length and age of discards and landings, in accordance with NLD NP. Levels and coverage of sampling to be as agreed at the annual RCMs NS&amp;EA and NA.
b) Sampling to be carried out in accordance with GBR NP. Levels and coverage of sampling to be as agreed at the annual RCMs NS&amp;EA and NA.
c) Not relevant
d) Length and age of discards and landings, in accordance with NLD NP. Levels and coverage of sampling to be as agreed at the annual RCM LDF.</t>
  </si>
  <si>
    <t>all regions</t>
  </si>
  <si>
    <t>LM 2013</t>
  </si>
  <si>
    <t>quality assurance</t>
  </si>
  <si>
    <t>MS document their interpretation of trips, samples and sampling events and describe what the TripID and SampleID represent in there uploaded data. RCG to collate these documents for storing in the RDB repository (see earlier recommendation).</t>
  </si>
  <si>
    <t xml:space="preserve">The documentation was available at the 2014 RCMs </t>
  </si>
  <si>
    <t>MS to document Quality Control and Quality Approach procedures in summary for review at the next RCM</t>
  </si>
  <si>
    <t>regional coordination</t>
  </si>
  <si>
    <t>Establish an agreement on cost sharing of International Ecosystem Survey in Nordic Waters and Blue Whiting joint research surveys</t>
  </si>
  <si>
    <t>In 2014 there has been an agreement on the principles of cost sharing between most but not all of the NC of the MS involved in the survey. Fruther action in 2015 is required</t>
  </si>
  <si>
    <t>The existing observer program has been extended for a period of two years (2014 and 2015)</t>
  </si>
  <si>
    <t>RCM LDF 2013</t>
  </si>
  <si>
    <t>Recommendation to renew a joint observer program in the pelagic trawl fishery for small pelagic species in the CECAF area for another two years period</t>
  </si>
  <si>
    <t>RCM LDF recommends the implementation of the multilateral agreement on a joint sampling program of fisheries activity in the SPRMFO area.</t>
  </si>
  <si>
    <t>NLD supports the development of joint sampling programmes of fishery activities by EU vessels in long distance waters. The sampling programmes should be implemented as soon as fisheries in these areas are established or resumed</t>
  </si>
  <si>
    <t>LM 2014</t>
  </si>
  <si>
    <t>landing obligation</t>
  </si>
  <si>
    <t>Scientific institutions and ICES ensure that data recording systems, IT systems and estimation routines are able to deal with the retained discard fraction. Authorities should adjust logbooks and IT systems to accommodate the accurate recordings of all catch components, including the part that can be released under the de minimis exemptions.</t>
  </si>
  <si>
    <t>Monitoring catch data collected by control agencies should be maintained and enhanced to account for the additional need to assess the impact of the landing obligation. Specifically the logbook system should be able to record continuing discards and the retained discard fraction as well as the landed fraction. Selective gear measures adopted by vessels should be recorded in logbooks.</t>
  </si>
  <si>
    <t>concurrent sampling</t>
  </si>
  <si>
    <t>NLD does not consider this a priority. This work can also be done by RCM or ICES</t>
  </si>
  <si>
    <t>MS to reload all their data in RDB in reference to restriced lists and record data that cannot be uploaded</t>
  </si>
  <si>
    <t xml:space="preserve">Recommendation for a comprehensive evaluation of the utility of the data being collected with the concurrent sampling should be performed. </t>
  </si>
  <si>
    <t>All MS attending the RCM NS&amp;EA will document their data checks and quality control procedures in reference to the data capture and data processing stages of their national sampling programmes.</t>
  </si>
  <si>
    <t>Such documentation already exists. The documentation will be adjusted taking into account the landing obligation</t>
  </si>
  <si>
    <t xml:space="preserve">Agreement on cost sharing of the EU contribution to the joint surveys </t>
  </si>
  <si>
    <t>NLD will do so</t>
  </si>
  <si>
    <t>NLD will do so in combination with the submission of requested data in the  2015 RDB data call</t>
  </si>
  <si>
    <t>NLD has committed itself to the agreement</t>
  </si>
  <si>
    <t>establishment of workshop</t>
  </si>
  <si>
    <t>LM 10</t>
  </si>
  <si>
    <t>LM 12</t>
  </si>
  <si>
    <t>LM 16</t>
  </si>
  <si>
    <t>RCM LDF 2</t>
  </si>
  <si>
    <t>RCM LDF 1</t>
  </si>
  <si>
    <t>LM 15</t>
  </si>
  <si>
    <t>LM A3</t>
  </si>
  <si>
    <t>LM A2</t>
  </si>
  <si>
    <t>LM 9</t>
  </si>
  <si>
    <t>LM 4</t>
  </si>
  <si>
    <t>LM 3</t>
  </si>
  <si>
    <t>NLD to organise workshop on introducing a
threshold for distinction between commercially and non‐commercially used registered vessels.</t>
  </si>
  <si>
    <t>WGIPS 2014</t>
  </si>
  <si>
    <t>All acoustic data and biological data from EU-surveys participating in IESNS for the years 1997-2001 and 2004-2007 shall be entered into the WGNAPES database in the specified database format as soon as possible.</t>
  </si>
  <si>
    <t>WGNAPES data base</t>
  </si>
  <si>
    <t xml:space="preserve">Participants are requested to check for extra resources for the mackerel and horse mackerel egg survey to fully cover the whole spawning area and season. </t>
  </si>
  <si>
    <t>survey coordination</t>
  </si>
  <si>
    <t>NLD has allocated additional effort to the mackerel survey in the North Sea compensating for the redrawal of Norway to the survey. NLD will consider options for the survey in 2016.</t>
  </si>
  <si>
    <t>WGMEGS 2014</t>
  </si>
  <si>
    <t>Other Regions CECAF FAO 34</t>
  </si>
  <si>
    <t>NL1</t>
  </si>
  <si>
    <t>NL2</t>
  </si>
  <si>
    <t>NL3</t>
  </si>
  <si>
    <t>NL4</t>
  </si>
  <si>
    <t>NL7</t>
  </si>
  <si>
    <t>NL8</t>
  </si>
  <si>
    <t>NL9</t>
  </si>
  <si>
    <t>TBB_DEF_70_99_0_0 (&gt;300hp)</t>
  </si>
  <si>
    <t>I-XII</t>
  </si>
  <si>
    <t>Concurrent-at-sea (observer)</t>
  </si>
  <si>
    <t>self sampling</t>
  </si>
  <si>
    <t>other (self sampling)</t>
  </si>
  <si>
    <t>other (site sampling)</t>
  </si>
  <si>
    <t>other (size grade sampling market</t>
  </si>
  <si>
    <t>q</t>
  </si>
  <si>
    <t>m</t>
  </si>
  <si>
    <t>Planned no. trips to be sampled on shore by MS</t>
  </si>
  <si>
    <t>Planned total no. trips to be sampled by MS (N+O)</t>
  </si>
  <si>
    <t>Achieved no. of sampled fishing trips at sea</t>
  </si>
  <si>
    <t>Achieved no. of sampled fishing trips on shore</t>
  </si>
  <si>
    <t>Total achieved no. of sampled fishing trips (J+K)</t>
  </si>
  <si>
    <t>% achievement (100*M/L)</t>
  </si>
  <si>
    <t>Planned minimum No of individuals to be measured at the national level</t>
  </si>
  <si>
    <t>section III.C.1</t>
  </si>
  <si>
    <t>section III.D.1</t>
  </si>
  <si>
    <t>section III.D.2</t>
  </si>
  <si>
    <t>section III.D.3</t>
  </si>
  <si>
    <t>include 2 foreign vessels</t>
  </si>
  <si>
    <t>PGRFS 2011</t>
  </si>
  <si>
    <t>PGRFS 2012</t>
  </si>
  <si>
    <t>PGRFS 2013</t>
  </si>
  <si>
    <t>III.D.3</t>
  </si>
  <si>
    <t>III.D.4</t>
  </si>
  <si>
    <t>III.D.5</t>
  </si>
  <si>
    <t>recreational fisheries</t>
  </si>
  <si>
    <t>Determine if the TNS-NIPO database is representative for the general population in the Netherlands. In December 2012, the Netherlands will have to conduct a screening survey using random digit dialling (phone) parallel to the online screening survey</t>
  </si>
  <si>
    <t xml:space="preserve">Improve the onsite surveys. Conduct a pilot study in 2011-2012 to improve the onsite surveys to collect data on length of landed fish. </t>
  </si>
  <si>
    <t>During the next Diary Survey in 2013 ensure that information on both fishing trips in the Netherlands as fishing trips abroad are recorded. An indication of the number of fishing trips abroad may also be collected during the Screening Survey in December 2012</t>
  </si>
  <si>
    <t>&lt;10</t>
  </si>
  <si>
    <t>&gt;10</t>
  </si>
  <si>
    <t>&lt;200</t>
  </si>
  <si>
    <t>None</t>
  </si>
  <si>
    <t>given the large quantity, importance the Dutch fisheries and involvement in surveys the stock is included for sampling</t>
  </si>
  <si>
    <t>share in EU landings close to  10%</t>
  </si>
  <si>
    <t>(inter)national landings statistics are very unreliable</t>
  </si>
  <si>
    <t>no statistics available</t>
  </si>
  <si>
    <t>no reliable landings by species available</t>
  </si>
  <si>
    <t>15329</t>
  </si>
  <si>
    <t>VIaS, VIIbc</t>
  </si>
  <si>
    <t>I,II,V</t>
  </si>
  <si>
    <t xml:space="preserve">Scomber scombrus </t>
  </si>
  <si>
    <t>Surveys</t>
  </si>
  <si>
    <t>IRE, UK, DK,GER</t>
  </si>
  <si>
    <t xml:space="preserve">Microstomus kitt </t>
  </si>
  <si>
    <t xml:space="preserve">Nephrops norvegicus </t>
  </si>
  <si>
    <t>all functional units</t>
  </si>
  <si>
    <t xml:space="preserve">Solea solea </t>
  </si>
  <si>
    <t>VIa,VII (excl VIId)</t>
  </si>
  <si>
    <t>weight @age</t>
  </si>
  <si>
    <t>maturity @age</t>
  </si>
  <si>
    <t>maturity @length</t>
  </si>
  <si>
    <t>sex ratio @age</t>
  </si>
  <si>
    <t>sex ratio @length</t>
  </si>
  <si>
    <t>fecundity @age</t>
  </si>
  <si>
    <t>F5</t>
  </si>
  <si>
    <t>fecundity @length</t>
  </si>
  <si>
    <t>will be sampled in 2016</t>
  </si>
  <si>
    <t>planned in 2015</t>
  </si>
  <si>
    <t>North Sea mackerel</t>
  </si>
  <si>
    <t>Western mackerel</t>
  </si>
  <si>
    <t>Western horse mackerel</t>
  </si>
  <si>
    <t>North Sea horse mackerel</t>
  </si>
  <si>
    <t>Other Areas</t>
  </si>
  <si>
    <t>Commercial onshore</t>
  </si>
  <si>
    <t>Commercial at sea</t>
  </si>
  <si>
    <t>includes sampling for DNK</t>
  </si>
  <si>
    <t>sampling by DNK through bilateral agreement</t>
  </si>
  <si>
    <t>see AR Denmark</t>
  </si>
  <si>
    <t>regional coordination surveys</t>
  </si>
  <si>
    <t>By stock: Estimates of catches and discards length of catches and discards abundance of catches and discards</t>
  </si>
  <si>
    <t>WKGMSFDD3</t>
  </si>
  <si>
    <t>Workshop to review the 2010 Commission Decision on criteria and methodological standards on good environmental status (GES) of marine waters; Descriptor 3 - commercial fish and shellfish</t>
  </si>
  <si>
    <t>Workshop to draft recommendations for the assessment of Descriptor D3</t>
  </si>
  <si>
    <t>WKD3R</t>
  </si>
  <si>
    <t>STECF EWG14-06</t>
  </si>
  <si>
    <t>Capros aper</t>
  </si>
  <si>
    <t>2012 and 2013 data</t>
  </si>
  <si>
    <t>2013 data</t>
  </si>
  <si>
    <t>2012 data</t>
  </si>
  <si>
    <t>requested metiers</t>
  </si>
  <si>
    <t>VIIek</t>
  </si>
  <si>
    <t>WGIDCLUP</t>
  </si>
  <si>
    <t>ICES Workshop on the Identification of Clupeoid larvae</t>
  </si>
  <si>
    <t>SPRFMO Science Working Group    Honolulu (USA) 1-7 October 2014</t>
  </si>
  <si>
    <t>Working Group on Elasmobranch Fishes</t>
  </si>
  <si>
    <t>WGMG</t>
  </si>
  <si>
    <t>TBB_DEF_100_119_0_0</t>
  </si>
  <si>
    <t>OTB_DEF_70_99_0_0</t>
  </si>
  <si>
    <t>OTB_DEF_100_119_0_0</t>
  </si>
  <si>
    <t>OTB should be read as OTB/OTT, as in logbook data OTB and OTT gear can be used interchangeably</t>
  </si>
  <si>
    <t>Trisopterus esmarkii</t>
  </si>
  <si>
    <t>Argentina silus</t>
  </si>
  <si>
    <t>Centrolophus niger</t>
  </si>
  <si>
    <t>Gadiculus argenteus</t>
  </si>
  <si>
    <r>
      <rPr>
        <i/>
        <sz val="10"/>
        <rFont val="Arial"/>
        <family val="2"/>
      </rPr>
      <t xml:space="preserve">Loligo </t>
    </r>
    <r>
      <rPr>
        <sz val="10"/>
        <rFont val="Arial"/>
        <family val="2"/>
      </rPr>
      <t>sp.</t>
    </r>
  </si>
  <si>
    <t>Scypiorhinus canicula</t>
  </si>
  <si>
    <t>Sebastes viviparus</t>
  </si>
  <si>
    <t>Spondyliosoma cantharus</t>
  </si>
  <si>
    <t>Trisopterus minutus</t>
  </si>
  <si>
    <t>Melangogrammus aeglefinus</t>
  </si>
  <si>
    <t>Agonus cataphractus</t>
  </si>
  <si>
    <t>Alloteuthis subulata</t>
  </si>
  <si>
    <t>Alosa fallax</t>
  </si>
  <si>
    <r>
      <t>Ammodytes</t>
    </r>
    <r>
      <rPr>
        <sz val="10"/>
        <rFont val="Arial"/>
        <family val="2"/>
      </rPr>
      <t xml:space="preserve"> sp.</t>
    </r>
  </si>
  <si>
    <t>Ammodytus tobianus</t>
  </si>
  <si>
    <t>Aphia minuta</t>
  </si>
  <si>
    <t>Buglossidium luteum</t>
  </si>
  <si>
    <t>Callionymus lyra</t>
  </si>
  <si>
    <t>Callionyma reticulatus</t>
  </si>
  <si>
    <t>Ciliata mustela</t>
  </si>
  <si>
    <t>Crangon allmanni</t>
  </si>
  <si>
    <r>
      <t xml:space="preserve">Crangon </t>
    </r>
    <r>
      <rPr>
        <sz val="10"/>
        <rFont val="Arial"/>
        <family val="2"/>
      </rPr>
      <t>sp.</t>
    </r>
  </si>
  <si>
    <t>Echiichthys vipera</t>
  </si>
  <si>
    <t>Gasterosteus aculeatus</t>
  </si>
  <si>
    <t>Hyperoplus lanceolatus</t>
  </si>
  <si>
    <r>
      <t>Hyperoplus</t>
    </r>
    <r>
      <rPr>
        <sz val="10"/>
        <rFont val="Arial"/>
        <family val="2"/>
      </rPr>
      <t xml:space="preserve"> sp.</t>
    </r>
  </si>
  <si>
    <t>Lampetra fluviatilis</t>
  </si>
  <si>
    <t>Liparis liparis liparis</t>
  </si>
  <si>
    <t>Myoxocepgalus scorpius</t>
  </si>
  <si>
    <r>
      <t>Paleomon</t>
    </r>
    <r>
      <rPr>
        <sz val="10"/>
        <rFont val="Arial"/>
        <family val="2"/>
      </rPr>
      <t xml:space="preserve"> sp.</t>
    </r>
  </si>
  <si>
    <t>Pandalus montagui</t>
  </si>
  <si>
    <t>Pholis gunnellus</t>
  </si>
  <si>
    <t>Pomatoschistus microps</t>
  </si>
  <si>
    <t>Pomatoschistus minutus</t>
  </si>
  <si>
    <r>
      <t>Pomatoschistus</t>
    </r>
    <r>
      <rPr>
        <sz val="10"/>
        <rFont val="Arial"/>
        <family val="2"/>
      </rPr>
      <t xml:space="preserve"> sp.</t>
    </r>
  </si>
  <si>
    <r>
      <rPr>
        <i/>
        <sz val="10"/>
        <rFont val="Arial"/>
        <family val="2"/>
      </rPr>
      <t>Sepiola</t>
    </r>
    <r>
      <rPr>
        <sz val="10"/>
        <rFont val="Arial"/>
        <family val="2"/>
      </rPr>
      <t xml:space="preserve"> sp.</t>
    </r>
  </si>
  <si>
    <t>Syngnathus rostellatus</t>
  </si>
  <si>
    <r>
      <t>Syngnathus</t>
    </r>
    <r>
      <rPr>
        <sz val="10"/>
        <rFont val="Arial"/>
        <family val="2"/>
      </rPr>
      <t xml:space="preserve"> sp.</t>
    </r>
  </si>
  <si>
    <t>Trisopterus luscus</t>
  </si>
  <si>
    <t>Arnoglossus laterna</t>
  </si>
  <si>
    <t>Amblyraja radiata</t>
  </si>
  <si>
    <t>Callionymus maculatus</t>
  </si>
  <si>
    <t>Callionymus reticulatus</t>
  </si>
  <si>
    <t>Chelidonichthys cuculus</t>
  </si>
  <si>
    <t>Enchelyopus cimbrius</t>
  </si>
  <si>
    <t>Gaidropsarus vulgaris</t>
  </si>
  <si>
    <t>Gobius niger</t>
  </si>
  <si>
    <t>Leucoraja naevus</t>
  </si>
  <si>
    <t>Loligo forbesi</t>
  </si>
  <si>
    <r>
      <t xml:space="preserve">Loligo </t>
    </r>
    <r>
      <rPr>
        <sz val="10"/>
        <rFont val="Arial"/>
        <family val="2"/>
      </rPr>
      <t>sp.</t>
    </r>
  </si>
  <si>
    <r>
      <t xml:space="preserve">Mustelus </t>
    </r>
    <r>
      <rPr>
        <sz val="10"/>
        <rFont val="Arial"/>
        <family val="2"/>
      </rPr>
      <t>sp.</t>
    </r>
  </si>
  <si>
    <t>Pegusa lascaris</t>
  </si>
  <si>
    <t>Petromyzon marinus</t>
  </si>
  <si>
    <r>
      <t xml:space="preserve">Pomatoschistus </t>
    </r>
    <r>
      <rPr>
        <sz val="10"/>
        <rFont val="Arial"/>
        <family val="2"/>
      </rPr>
      <t>sp.</t>
    </r>
  </si>
  <si>
    <r>
      <t xml:space="preserve">Sepia </t>
    </r>
    <r>
      <rPr>
        <sz val="10"/>
        <rFont val="Arial"/>
        <family val="2"/>
      </rPr>
      <t>sp.</t>
    </r>
  </si>
  <si>
    <t>Sepiola atlantica</t>
  </si>
  <si>
    <r>
      <t xml:space="preserve">Sepiola </t>
    </r>
    <r>
      <rPr>
        <sz val="10"/>
        <rFont val="Arial"/>
        <family val="2"/>
      </rPr>
      <t>sp.</t>
    </r>
  </si>
  <si>
    <t>Syngnathus acus</t>
  </si>
  <si>
    <t>Trachinus draco</t>
  </si>
  <si>
    <t>Zeugopterus norvegicus</t>
  </si>
  <si>
    <t>SSC_DEF_100_119_0_0</t>
  </si>
  <si>
    <t>Argentina</t>
  </si>
  <si>
    <t>TBB_DEF_70_99_0_0 (&lt;300hp)</t>
  </si>
  <si>
    <t>N/A</t>
  </si>
  <si>
    <t xml:space="preserve">see section III.G.1; survey postponed to 2015 </t>
  </si>
  <si>
    <t>see section III.G.1; December survey canceled</t>
  </si>
  <si>
    <t>see section III.G.1</t>
  </si>
  <si>
    <t>Fish Hauls</t>
  </si>
  <si>
    <t>Plankton Hauls</t>
  </si>
  <si>
    <t>Echo Nm</t>
  </si>
  <si>
    <t>IV, VIIde</t>
  </si>
  <si>
    <t>weight@age</t>
  </si>
  <si>
    <t>No total numbers planned, only stratified by survey/area/length</t>
  </si>
  <si>
    <t>scheduled for 2016</t>
  </si>
  <si>
    <t>No total numbers planned</t>
  </si>
  <si>
    <t>Aggregation of fishing activities</t>
  </si>
  <si>
    <t>Conservation status of fish species</t>
  </si>
  <si>
    <t>Species, length and abundance from surveys</t>
  </si>
  <si>
    <t>Proportion of large fish</t>
  </si>
  <si>
    <t>Mean maximum length of fishes</t>
  </si>
  <si>
    <t>Size at maturation of exploited fish species</t>
  </si>
  <si>
    <t>Individual measurements of age, length, sex and maturity from surveys</t>
  </si>
  <si>
    <t>2 months</t>
  </si>
  <si>
    <t>see Table III_G_1 for survey specification</t>
  </si>
  <si>
    <t>includes 2 foreign vessels</t>
  </si>
  <si>
    <t>MS maintain scientific observer programmes and continue at sea sampling schemes and prepare appropriate sampling protocols and adapt IT systems</t>
  </si>
  <si>
    <t>NLD has maintained its programmes and will adapt sampling protocols and IT systems in 2015 using guidelines provided by WGCATCH</t>
  </si>
  <si>
    <t>NL10</t>
  </si>
  <si>
    <t>NLD/POL/GER/LIT/LV</t>
  </si>
  <si>
    <t>from Morocco to Guinea Bissau</t>
  </si>
  <si>
    <t>Psetta maxima</t>
  </si>
  <si>
    <t>Vb,VIa,VIIbcehjk,VIII</t>
  </si>
  <si>
    <t>OTM_SPF_32-69_0_1</t>
  </si>
  <si>
    <t>NLD-DK</t>
  </si>
  <si>
    <t xml:space="preserve">DEU, LVA, LTU, NLD, POL to cooperate in the biological data collection on pelagic fisheries in CECAF waters in 2012-2013. In an amendent to the agreement the period is extended to 2014-2015
</t>
  </si>
  <si>
    <t>a) Landings and discards by GBR-NLD vessels fishing on GBR register, landing for first sale in NLD, to be included within NLD NP. Agreement built on the practice already adopted and carried out by NLD since 2000.
b) Scallops landed by NLD vessels in area VII landing for first sale in GBR to be sampled for biological parameters within GBR NP from 2011 onwards.
c) NLD obliged to sample bass for biological parameters triennialy, age reading to be carried out by CEFAS. Agreement built on the practice already adopted and carried out by GBR since 2006.
d) Landings and discards by GBR-NLD vessels fishing on GBR register, participating in métier OTM_SPF&gt;=40_0_0 in the CECAF region to be included withing NLD NP.</t>
  </si>
  <si>
    <t>Table I.A.2 - Bilateral and multilateral Agreements</t>
  </si>
  <si>
    <t>\</t>
  </si>
  <si>
    <t>can't be determined at auction</t>
  </si>
  <si>
    <t>approved by acceptance of NP</t>
  </si>
  <si>
    <t>Derogation for sampling recreational catches of cod</t>
  </si>
  <si>
    <t>Biological variables; catches</t>
  </si>
  <si>
    <t>section 5.8</t>
  </si>
  <si>
    <t>cost and labour intensive. 2005/2006 pilot indicated limited usability of data due uncertain results. Lack of effort data as no license system is in place</t>
  </si>
  <si>
    <t>Derogation for sampling recreational catches of cod and eel</t>
  </si>
  <si>
    <t>cod: see 2008 eel: voluntary, well adhered ban on recrerational fisheries for eel closed the recreational fishery</t>
  </si>
  <si>
    <t>a) NLD b)FRA</t>
  </si>
  <si>
    <t>on-going</t>
  </si>
  <si>
    <t>This agreement commences on January 1, 2012. With exception of financial obligations, it ends on December 31, 2016. It is subject to dissolve prior to this date in case the pelagic fishery in the CECAF area by EU vessels closes. Eventual remaining contributions will be pro rata reimbursed to Partners.</t>
  </si>
  <si>
    <t>Total number planned for indication only, fishery dependent achievements</t>
  </si>
  <si>
    <t>see text III.E.1 North Sea</t>
  </si>
  <si>
    <t>Draft descriptions are produced for RCM and relevant ICES Working Groups</t>
  </si>
  <si>
    <t>III.E.3</t>
  </si>
  <si>
    <t>WGBEAM 2014</t>
  </si>
  <si>
    <t>internal survey consistency; comparative fishing</t>
  </si>
  <si>
    <t>WGBEAM recommends that if time and weather allows,overlapping hauls should be carried out by countries operating in the same area.</t>
  </si>
  <si>
    <t>apart from the action above, no additional overlapping hauls have been carried out for beam trawl surveys in 2014</t>
  </si>
  <si>
    <t xml:space="preserve">During the demersal young fish survey in 2014 there was the opportunity to perform parallel hauls with the Dutch research vessel "Isis" and the German research vessel "Clupea" (30/09 - 01/10/2014) along the German coast. All in all 12 parallel hauls were performed. </t>
  </si>
  <si>
    <t>WGBEAM and WGCRAN; a) jointly recommend that NED and GFR carry out side-by-sideor overlapping hauls during their Q3 inshore beam trawl surveys in the context of gear comparisons, mainly to investigate differences in catchability for brown shrimp.</t>
  </si>
  <si>
    <t>meeting was canceled</t>
  </si>
  <si>
    <t>A random digit dialing phone survey has been carried  out parallel to the online screening survey in 2013.</t>
  </si>
  <si>
    <t>The programme was elaborated in 2012 and has been  implemented again during the diary survey in 2014.</t>
  </si>
  <si>
    <t xml:space="preserve">In the 2012-2013 and 2014-2015 Diary Survey, recreational fishermen could record both national and international fishing trips. </t>
  </si>
  <si>
    <t>Baltic Sea, North Sea and Eastern Arctic and North Atlantic</t>
  </si>
  <si>
    <t>Active gears - Beam trawlers*</t>
  </si>
  <si>
    <t>Active gears - Demersal trawlers and/or demersal seiners</t>
  </si>
  <si>
    <t>Active gears - Demersal trawlers and/or demersal seiners*</t>
  </si>
  <si>
    <t>Active gears - Dredgers*</t>
  </si>
  <si>
    <t>Inactive vessels</t>
  </si>
  <si>
    <t>Passive gears - Drift and/or fixed netters*</t>
  </si>
  <si>
    <t>Passive gears &lt;12 m</t>
  </si>
  <si>
    <t>Drift and/or fixed netters 12-&lt; 18 m</t>
  </si>
  <si>
    <t>Drift and/or fixed netters 12-&lt; 18 m*</t>
  </si>
  <si>
    <t>N</t>
  </si>
  <si>
    <t>Drift and/or fixed netters 18-&lt; 24 m</t>
  </si>
  <si>
    <t>Drift and/or fixed netters 18-&lt; 24 m*</t>
  </si>
  <si>
    <t>Dredgers 24-&lt; 40 m</t>
  </si>
  <si>
    <t>Dredgers 24-&lt; 40 m*</t>
  </si>
  <si>
    <t>S</t>
  </si>
  <si>
    <t>Beam trawlers 0-&lt; 10 m</t>
  </si>
  <si>
    <t>Beam trawlers 0-&lt; 10 m*</t>
  </si>
  <si>
    <t>Beam trawlers 12-&lt; 18 m</t>
  </si>
  <si>
    <t>Beam trawlers 12-&lt; 18 m*</t>
  </si>
  <si>
    <t>Expenditure</t>
  </si>
  <si>
    <t>Variable costs</t>
  </si>
  <si>
    <t>questionnaire</t>
  </si>
  <si>
    <t>Demersal trawlers and/or demersal seiner</t>
  </si>
  <si>
    <t>accounts</t>
  </si>
  <si>
    <t>Imputed value of unpaid labour</t>
  </si>
  <si>
    <t>Income from leasing out quota or other fishing rights</t>
  </si>
  <si>
    <t>Lease/rental payments for quota or other fishing rights</t>
  </si>
  <si>
    <t>Repair and maintenance costs</t>
  </si>
  <si>
    <t>Non-variable costs</t>
  </si>
  <si>
    <t>Emploment</t>
  </si>
  <si>
    <t>FTE National</t>
  </si>
  <si>
    <t>Engaged crew</t>
  </si>
  <si>
    <t>FTE harmonised</t>
  </si>
  <si>
    <t>Direct subsidies</t>
  </si>
  <si>
    <t>Annual depreciation</t>
  </si>
  <si>
    <t>Wages and salaries of crew</t>
  </si>
  <si>
    <t>Vessel register</t>
  </si>
  <si>
    <t>kW,GT* fishing days</t>
  </si>
  <si>
    <t>Energy consumption</t>
  </si>
  <si>
    <t>pot,traps,hooks,nets soaking time, rigs</t>
  </si>
  <si>
    <t>prices</t>
  </si>
  <si>
    <t>sales notes</t>
  </si>
  <si>
    <t>Pelagic trawls and seiners : 40- m</t>
  </si>
  <si>
    <t>pot,traps,hooks,nets, soaking time, rigs</t>
  </si>
  <si>
    <t xml:space="preserve">Yes </t>
  </si>
  <si>
    <t>Land based farms - ongrowing - Eel</t>
  </si>
  <si>
    <t>2013</t>
  </si>
  <si>
    <t>Shellfish farming techniques - Bottom - Mussel</t>
  </si>
  <si>
    <t>Shellfish farming techniques - Bottom - Oyster</t>
  </si>
  <si>
    <t>2012</t>
  </si>
  <si>
    <t>Land based farms - ongrowing - Fresh water fish</t>
  </si>
  <si>
    <t>Accounts</t>
  </si>
  <si>
    <t>Land based farms - On growing- eel</t>
  </si>
  <si>
    <t>To be sampled in 2015</t>
  </si>
  <si>
    <t>Livestock costs</t>
  </si>
  <si>
    <t>Feed costs</t>
  </si>
  <si>
    <t>Repair and maintenance</t>
  </si>
  <si>
    <t>Depreciation of capital</t>
  </si>
  <si>
    <t>Financial costs, net</t>
  </si>
  <si>
    <t xml:space="preserve">Extraordinary costs, net </t>
  </si>
  <si>
    <t>Total value of assets</t>
  </si>
  <si>
    <t>Net Investments</t>
  </si>
  <si>
    <t xml:space="preserve">Debt </t>
  </si>
  <si>
    <t xml:space="preserve">Livestock </t>
  </si>
  <si>
    <t xml:space="preserve">Fish Feed </t>
  </si>
  <si>
    <t xml:space="preserve">Volume of Sales </t>
  </si>
  <si>
    <t>Questionnaire</t>
  </si>
  <si>
    <t>Number of persons employed</t>
  </si>
  <si>
    <t>Number of enterprises</t>
  </si>
  <si>
    <t>National statistics</t>
  </si>
  <si>
    <t>PO statistics</t>
  </si>
  <si>
    <t>Subsidies</t>
  </si>
  <si>
    <t>Wages and salaries</t>
  </si>
  <si>
    <t>Land based farms - On growing- other fresh water fish</t>
  </si>
  <si>
    <t>Companies 50-</t>
  </si>
  <si>
    <t>100</t>
  </si>
  <si>
    <t>companies 50-</t>
  </si>
  <si>
    <t>Wages and salaries of staff</t>
  </si>
  <si>
    <t xml:space="preserve"> Purchase of fish and other raw material for production </t>
  </si>
  <si>
    <t>Debt</t>
  </si>
  <si>
    <t>50</t>
  </si>
  <si>
    <t>companies 1-49</t>
  </si>
  <si>
    <t>The Tridens carried out this survey in 2000. Data of this survey have been passed on to the Faroes in 2015. The Faroes holds the WGNAPES database.</t>
  </si>
  <si>
    <t>WKPELA 2014</t>
  </si>
  <si>
    <t>Mackerel - Tagging program: Continue tagging program using RFIDs and standard estimation methodologies. See reviewers comment on no-longer ageing. When a sufficient time-series is available, explore incorporation in assessment.</t>
  </si>
  <si>
    <t>tagging program</t>
  </si>
  <si>
    <t>The Netherlands doesn't participate in the tagging programme. The recommendation is not relevant to The Netherlands.</t>
  </si>
  <si>
    <t>This meeting was organised in 2014 by The Netherlands.</t>
  </si>
  <si>
    <t>no data collected in 2014</t>
  </si>
  <si>
    <t>Land based farms - ongrowing - Turbot</t>
  </si>
  <si>
    <t>Land based farms - ongrowing - Trout</t>
  </si>
  <si>
    <t xml:space="preserve">Logbooks en storage are developed in line with the relevant logbook regulations. </t>
  </si>
  <si>
    <t xml:space="preserve">Note: </t>
  </si>
  <si>
    <t>Due to the missing column 'Classification of segments which have been clustered' column 'Comments' refers to  [S]egments similar to other segments; [N]on-important segments with distinct characteristics</t>
  </si>
  <si>
    <t>Demersal fisheries</t>
  </si>
  <si>
    <t>OTT_DEF_70_99_0_0</t>
  </si>
  <si>
    <t>total number of trips for OTT/OTB combined as is logbook data OTB and OTT can be used interchangeable</t>
  </si>
  <si>
    <t>includes 36 foreign vessels</t>
  </si>
  <si>
    <t>includes 3 foreign vessels</t>
  </si>
  <si>
    <t>1 foreign vessel</t>
  </si>
  <si>
    <t>includes 23 foreign vessels</t>
  </si>
  <si>
    <t>Vessels using Pots and/or traps 12-&lt; 18 m</t>
  </si>
  <si>
    <t>Vessels using Pots and/or traps 18-&lt; 24 m</t>
  </si>
  <si>
    <t>Vessel using other active gears 18-&lt; 24 m</t>
  </si>
  <si>
    <t>Drift and/or fixed netters 24-&lt; 40 m</t>
  </si>
  <si>
    <t>Dredgers 40 m or larger</t>
  </si>
  <si>
    <t>Purse seiners 0-&lt; 10 m</t>
  </si>
  <si>
    <t>Beam trawlers 10-&lt; 12 m</t>
  </si>
  <si>
    <t>Pelagic trawlers 0-&lt; 10 m</t>
  </si>
  <si>
    <t>Pelagic trawlers 10-&lt; 12 m</t>
  </si>
  <si>
    <t>Demersal trawlers and/or demersal seiners 12-</t>
  </si>
  <si>
    <t>Pelagic trawlers 12-&lt; 18 m</t>
  </si>
  <si>
    <t>2013, 2012</t>
  </si>
  <si>
    <t>Active gears - Pelagic trawlers*</t>
  </si>
  <si>
    <t>Pelagic trawlers*</t>
  </si>
  <si>
    <t>Pelagic trawlers 40 m or larger*</t>
  </si>
  <si>
    <t>Pelagic trawlers 40 m or larger</t>
  </si>
  <si>
    <t>Other regions</t>
  </si>
  <si>
    <t>Beam trawlers*</t>
  </si>
  <si>
    <t>Dredgers*</t>
  </si>
  <si>
    <t>Drift and/or fixed netters*</t>
  </si>
  <si>
    <t>Capital</t>
  </si>
  <si>
    <t>Financial position</t>
  </si>
  <si>
    <t>Demersal trawlers and/or demersal seiner*</t>
  </si>
  <si>
    <t>Demersal trawlers and/or demersal seiners 24-&lt; 40 m*</t>
  </si>
  <si>
    <t>Demersal trawlers and/or demersal seiners 24-&lt;40 m</t>
  </si>
  <si>
    <t>Demersal trawlers and/or demersal seiners 40 m or larger</t>
  </si>
  <si>
    <t>Demersal trawlers and/or demersal seiners 10-&lt; 12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</si>
</sst>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b/>
      <sz val="10"/>
      <color indexed="10"/>
      <name val="Arial"/>
      <family val="2"/>
    </font>
    <font>
      <i/>
      <sz val="10"/>
      <name val="Arial"/>
      <family val="2"/>
    </font>
    <font>
      <b/>
      <sz val="14"/>
      <name val="Arial"/>
      <family val="2"/>
    </font>
    <font>
      <b/>
      <sz val="11"/>
      <color indexed="8"/>
      <name val="Arial"/>
      <family val="2"/>
    </font>
    <font>
      <sz val="10"/>
      <name val="Arial"/>
      <family val="2"/>
    </font>
    <font>
      <b/>
      <sz val="8"/>
      <name val="Arial"/>
      <family val="2"/>
    </font>
    <font>
      <sz val="12"/>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b/>
      <sz val="11"/>
      <color theme="1"/>
      <name val="Calibri"/>
      <family val="2"/>
      <scheme val="minor"/>
    </font>
    <font>
      <sz val="11"/>
      <name val="Arial"/>
      <family val="2"/>
    </font>
    <font>
      <sz val="11"/>
      <color rgb="FFFF0000"/>
      <name val="Calibri"/>
      <family val="2"/>
    </font>
    <font>
      <b/>
      <sz val="10"/>
      <color theme="1"/>
      <name val="Arial"/>
      <family val="2"/>
    </font>
    <font>
      <sz val="10"/>
      <color theme="1"/>
      <name val="Arial"/>
      <family val="2"/>
    </font>
    <font>
      <vertAlign val="superscript"/>
      <sz val="10"/>
      <name val="Arial"/>
      <family val="2"/>
    </font>
    <font>
      <sz val="11"/>
      <name val="Antique Olive"/>
    </font>
    <font>
      <b/>
      <sz val="8"/>
      <color indexed="81"/>
      <name val="Tahoma"/>
      <family val="2"/>
    </font>
    <font>
      <sz val="8"/>
      <color indexed="81"/>
      <name val="Tahoma"/>
      <family val="2"/>
    </font>
    <font>
      <sz val="10"/>
      <color rgb="FF000000"/>
      <name val="Arial"/>
      <family val="2"/>
    </font>
    <font>
      <sz val="10"/>
      <color rgb="FFFF0000"/>
      <name val="Arial"/>
      <family val="2"/>
    </font>
    <font>
      <sz val="10"/>
      <color indexed="8"/>
      <name val="Calibri"/>
      <family val="2"/>
    </font>
    <font>
      <i/>
      <sz val="10"/>
      <color indexed="8"/>
      <name val="Calibri"/>
      <family val="2"/>
    </font>
    <font>
      <sz val="10"/>
      <color theme="1"/>
      <name val="Calibri"/>
      <family val="2"/>
      <scheme val="minor"/>
    </font>
    <font>
      <sz val="10"/>
      <color rgb="FF000000"/>
      <name val="Calibri"/>
      <family val="2"/>
      <scheme val="minor"/>
    </font>
    <font>
      <sz val="14"/>
      <color rgb="FFFF0000"/>
      <name val="Arial"/>
      <family val="2"/>
    </font>
    <font>
      <b/>
      <sz val="10"/>
      <color theme="4" tint="-0.249977111117893"/>
      <name val="Arial"/>
      <family val="2"/>
    </font>
    <font>
      <sz val="10"/>
      <color theme="4" tint="-0.249977111117893"/>
      <name val="Arial"/>
      <family val="2"/>
    </font>
    <font>
      <b/>
      <sz val="14"/>
      <color rgb="FFFF0000"/>
      <name val="Arial"/>
      <family val="2"/>
    </font>
    <font>
      <b/>
      <sz val="10"/>
      <color rgb="FFFF0000"/>
      <name val="Arial"/>
      <family val="2"/>
    </font>
    <font>
      <sz val="11"/>
      <color rgb="FF000000"/>
      <name val="Calibri"/>
      <family val="2"/>
    </font>
    <font>
      <sz val="10"/>
      <name val="Geneva"/>
    </font>
    <font>
      <sz val="10"/>
      <name val="Arial"/>
    </font>
  </fonts>
  <fills count="6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theme="0"/>
        <bgColor indexed="41"/>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41"/>
      </patternFill>
    </fill>
    <fill>
      <patternFill patternType="solid">
        <fgColor rgb="FFFFFFFF"/>
        <bgColor indexed="64"/>
      </patternFill>
    </fill>
    <fill>
      <patternFill patternType="solid">
        <fgColor indexed="24"/>
        <bgColor theme="0" tint="-0.14996795556505021"/>
      </patternFill>
    </fill>
  </fills>
  <borders count="3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medium">
        <color indexed="8"/>
      </top>
      <bottom style="medium">
        <color auto="1"/>
      </bottom>
      <diagonal/>
    </border>
    <border>
      <left style="medium">
        <color indexed="8"/>
      </left>
      <right/>
      <top style="medium">
        <color indexed="8"/>
      </top>
      <bottom style="medium">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auto="1"/>
      </left>
      <right/>
      <top style="thin">
        <color auto="1"/>
      </top>
      <bottom style="thin">
        <color auto="1"/>
      </bottom>
      <diagonal/>
    </border>
    <border>
      <left style="medium">
        <color indexed="8"/>
      </left>
      <right style="medium">
        <color indexed="8"/>
      </right>
      <top/>
      <bottom style="medium">
        <color indexed="8"/>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indexed="8"/>
      </left>
      <right style="medium">
        <color indexed="8"/>
      </right>
      <top style="medium">
        <color indexed="8"/>
      </top>
      <bottom style="thin">
        <color indexed="8"/>
      </bottom>
      <diagonal/>
    </border>
    <border>
      <left style="hair">
        <color indexed="8"/>
      </left>
      <right style="hair">
        <color indexed="8"/>
      </right>
      <top style="medium">
        <color indexed="8"/>
      </top>
      <bottom style="thin">
        <color indexed="8"/>
      </bottom>
      <diagonal/>
    </border>
    <border>
      <left style="thin">
        <color rgb="FF000000"/>
      </left>
      <right style="thin">
        <color rgb="FF000000"/>
      </right>
      <top style="medium">
        <color rgb="FF000000"/>
      </top>
      <bottom style="medium">
        <color rgb="FF000000"/>
      </bottom>
      <diagonal/>
    </border>
    <border>
      <left style="medium">
        <color indexed="64"/>
      </left>
      <right style="medium">
        <color auto="1"/>
      </right>
      <top style="medium">
        <color auto="1"/>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64"/>
      </right>
      <top style="medium">
        <color indexed="64"/>
      </top>
      <bottom/>
      <diagonal/>
    </border>
    <border>
      <left/>
      <right style="medium">
        <color indexed="64"/>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8"/>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medium">
        <color indexed="64"/>
      </top>
      <bottom style="thin">
        <color indexed="8"/>
      </bottom>
      <diagonal/>
    </border>
    <border>
      <left style="thin">
        <color rgb="FF000000"/>
      </left>
      <right style="medium">
        <color indexed="64"/>
      </right>
      <top style="medium">
        <color indexed="64"/>
      </top>
      <bottom style="medium">
        <color rgb="FF000000"/>
      </bottom>
      <diagonal/>
    </border>
    <border>
      <left style="thin">
        <color indexed="8"/>
      </left>
      <right/>
      <top style="thin">
        <color indexed="64"/>
      </top>
      <bottom style="thin">
        <color indexed="64"/>
      </bottom>
      <diagonal/>
    </border>
    <border>
      <left style="thin">
        <color auto="1"/>
      </left>
      <right style="thin">
        <color auto="1"/>
      </right>
      <top style="thin">
        <color indexed="64"/>
      </top>
      <bottom style="thin">
        <color indexed="64"/>
      </bottom>
      <diagonal/>
    </border>
    <border>
      <left style="medium">
        <color indexed="64"/>
      </left>
      <right/>
      <top style="medium">
        <color indexed="8"/>
      </top>
      <bottom style="medium">
        <color indexed="64"/>
      </bottom>
      <diagonal/>
    </border>
    <border>
      <left style="thin">
        <color auto="1"/>
      </left>
      <right/>
      <top/>
      <bottom style="medium">
        <color indexed="64"/>
      </bottom>
      <diagonal/>
    </border>
    <border>
      <left style="thin">
        <color indexed="8"/>
      </left>
      <right style="thin">
        <color indexed="8"/>
      </right>
      <top style="medium">
        <color indexed="8"/>
      </top>
      <bottom/>
      <diagonal/>
    </border>
    <border>
      <left style="medium">
        <color indexed="8"/>
      </left>
      <right/>
      <top style="medium">
        <color indexed="8"/>
      </top>
      <bottom style="medium">
        <color indexed="8"/>
      </bottom>
      <diagonal/>
    </border>
    <border>
      <left style="medium">
        <color indexed="64"/>
      </left>
      <right style="medium">
        <color indexed="64"/>
      </right>
      <top/>
      <bottom style="medium">
        <color indexed="64"/>
      </bottom>
      <diagonal/>
    </border>
    <border>
      <left style="thin">
        <color indexed="8"/>
      </left>
      <right style="thin">
        <color indexed="8"/>
      </right>
      <top style="medium">
        <color indexed="8"/>
      </top>
      <bottom style="medium">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8"/>
      </right>
      <top style="medium">
        <color indexed="8"/>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8"/>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auto="1"/>
      </right>
      <top/>
      <bottom style="medium">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64"/>
      </left>
      <right/>
      <top style="thin">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64"/>
      </left>
      <right/>
      <top style="thin">
        <color indexed="64"/>
      </top>
      <bottom/>
      <diagonal/>
    </border>
    <border>
      <left style="thin">
        <color indexed="8"/>
      </left>
      <right/>
      <top style="medium">
        <color indexed="8"/>
      </top>
      <bottom style="thin">
        <color indexed="8"/>
      </bottom>
      <diagonal/>
    </border>
    <border>
      <left style="thin">
        <color indexed="8"/>
      </left>
      <right style="medium">
        <color indexed="64"/>
      </right>
      <top/>
      <bottom style="thin">
        <color indexed="8"/>
      </bottom>
      <diagonal/>
    </border>
    <border>
      <left style="medium">
        <color indexed="8"/>
      </left>
      <right style="medium">
        <color indexed="8"/>
      </right>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style="thin">
        <color indexed="8"/>
      </bottom>
      <diagonal/>
    </border>
    <border>
      <left style="medium">
        <color indexed="8"/>
      </left>
      <right/>
      <top style="medium">
        <color indexed="64"/>
      </top>
      <bottom/>
      <diagonal/>
    </border>
    <border>
      <left/>
      <right style="thin">
        <color indexed="8"/>
      </right>
      <top style="thin">
        <color indexed="8"/>
      </top>
      <bottom/>
      <diagonal/>
    </border>
    <border>
      <left style="medium">
        <color indexed="64"/>
      </left>
      <right style="thin">
        <color indexed="8"/>
      </right>
      <top/>
      <bottom style="thin">
        <color indexed="8"/>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style="medium">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medium">
        <color indexed="8"/>
      </top>
      <bottom/>
      <diagonal/>
    </border>
    <border>
      <left style="thin">
        <color indexed="64"/>
      </left>
      <right style="thin">
        <color indexed="8"/>
      </right>
      <top/>
      <bottom style="thin">
        <color indexed="8"/>
      </bottom>
      <diagonal/>
    </border>
    <border>
      <left style="thin">
        <color indexed="8"/>
      </left>
      <right style="thin">
        <color auto="1"/>
      </right>
      <top style="thin">
        <color auto="1"/>
      </top>
      <bottom/>
      <diagonal/>
    </border>
    <border>
      <left style="thin">
        <color indexed="8"/>
      </left>
      <right style="thin">
        <color auto="1"/>
      </right>
      <top/>
      <bottom style="thin">
        <color auto="1"/>
      </bottom>
      <diagonal/>
    </border>
    <border>
      <left style="thin">
        <color indexed="8"/>
      </left>
      <right style="thin">
        <color auto="1"/>
      </right>
      <top style="medium">
        <color indexed="64"/>
      </top>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rgb="FF000000"/>
      </right>
      <top/>
      <bottom style="thin">
        <color indexed="8"/>
      </bottom>
      <diagonal/>
    </border>
    <border>
      <left/>
      <right style="thin">
        <color rgb="FF000000"/>
      </right>
      <top/>
      <bottom style="thin">
        <color indexed="8"/>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hair">
        <color indexed="8"/>
      </left>
      <right style="hair">
        <color indexed="8"/>
      </right>
      <top style="hair">
        <color indexed="8"/>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bottom style="thin">
        <color indexed="8"/>
      </bottom>
      <diagonal/>
    </border>
    <border>
      <left style="thin">
        <color auto="1"/>
      </left>
      <right/>
      <top style="thin">
        <color indexed="64"/>
      </top>
      <bottom style="thin">
        <color indexed="64"/>
      </bottom>
      <diagonal/>
    </border>
    <border>
      <left style="medium">
        <color indexed="8"/>
      </left>
      <right style="thin">
        <color indexed="8"/>
      </right>
      <top style="thin">
        <color indexed="64"/>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8"/>
      </left>
      <right style="thin">
        <color indexed="8"/>
      </right>
      <top style="thin">
        <color indexed="8"/>
      </top>
      <bottom/>
      <diagonal/>
    </border>
    <border>
      <left/>
      <right style="medium">
        <color indexed="64"/>
      </right>
      <top style="medium">
        <color indexed="64"/>
      </top>
      <bottom style="thin">
        <color indexed="64"/>
      </bottom>
      <diagonal/>
    </border>
    <border>
      <left style="medium">
        <color indexed="8"/>
      </left>
      <right style="medium">
        <color indexed="64"/>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auto="1"/>
      </right>
      <top/>
      <bottom style="thin">
        <color auto="1"/>
      </bottom>
      <diagonal/>
    </border>
    <border>
      <left style="thin">
        <color indexed="8"/>
      </left>
      <right style="thin">
        <color auto="1"/>
      </right>
      <top style="thin">
        <color auto="1"/>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rgb="FF000000"/>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top style="thin">
        <color auto="1"/>
      </top>
      <bottom style="thin">
        <color auto="1"/>
      </bottom>
      <diagonal/>
    </border>
    <border>
      <left style="thin">
        <color rgb="FF000000"/>
      </left>
      <right style="thin">
        <color rgb="FF000000"/>
      </right>
      <top style="medium">
        <color rgb="FF000000"/>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auto="1"/>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medium">
        <color indexed="64"/>
      </right>
      <top/>
      <bottom style="thin">
        <color auto="1"/>
      </bottom>
      <diagonal/>
    </border>
    <border>
      <left style="thin">
        <color auto="1"/>
      </left>
      <right style="thin">
        <color auto="1"/>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64"/>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diagonal/>
    </border>
  </borders>
  <cellStyleXfs count="24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18"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7" borderId="0" applyNumberFormat="0" applyBorder="0" applyAlignment="0" applyProtection="0"/>
    <xf numFmtId="0" fontId="14" fillId="4" borderId="0" applyNumberFormat="0" applyBorder="0" applyAlignment="0" applyProtection="0"/>
    <xf numFmtId="0" fontId="15" fillId="8" borderId="1" applyNumberFormat="0" applyAlignment="0" applyProtection="0"/>
    <xf numFmtId="0" fontId="16" fillId="24" borderId="2" applyNumberFormat="0" applyAlignment="0" applyProtection="0"/>
    <xf numFmtId="0" fontId="17" fillId="0" borderId="3" applyNumberFormat="0" applyFill="0" applyAlignment="0" applyProtection="0"/>
    <xf numFmtId="0" fontId="18" fillId="7" borderId="1" applyNumberFormat="0" applyAlignment="0" applyProtection="0"/>
    <xf numFmtId="0" fontId="19" fillId="0" borderId="0" applyNumberFormat="0" applyFill="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20" fillId="0" borderId="4" applyNumberFormat="0" applyFill="0" applyAlignment="0" applyProtection="0"/>
    <xf numFmtId="0" fontId="21" fillId="4" borderId="0" applyNumberFormat="0" applyBorder="0" applyAlignment="0" applyProtection="0"/>
    <xf numFmtId="0" fontId="22" fillId="3" borderId="0" applyNumberFormat="0" applyBorder="0" applyAlignment="0" applyProtection="0"/>
    <xf numFmtId="0" fontId="23" fillId="15" borderId="0" applyNumberFormat="0" applyBorder="0" applyAlignment="0" applyProtection="0"/>
    <xf numFmtId="0" fontId="41" fillId="0" borderId="0"/>
    <xf numFmtId="0" fontId="41" fillId="0" borderId="0"/>
    <xf numFmtId="0" fontId="41" fillId="0" borderId="0"/>
    <xf numFmtId="0" fontId="41" fillId="0" borderId="0"/>
    <xf numFmtId="9" fontId="41" fillId="0" borderId="0" applyFill="0" applyBorder="0" applyAlignment="0" applyProtection="0"/>
    <xf numFmtId="0" fontId="24" fillId="3" borderId="0" applyNumberFormat="0" applyBorder="0" applyAlignment="0" applyProtection="0"/>
    <xf numFmtId="0" fontId="25" fillId="0" borderId="0" applyNumberFormat="0" applyFill="0" applyBorder="0" applyAlignment="0" applyProtection="0"/>
    <xf numFmtId="0" fontId="26" fillId="0" borderId="5" applyNumberFormat="0" applyFill="0" applyAlignment="0" applyProtection="0"/>
    <xf numFmtId="0" fontId="45" fillId="30" borderId="0" applyNumberFormat="0" applyBorder="0" applyAlignment="0" applyProtection="0"/>
    <xf numFmtId="0" fontId="46" fillId="31" borderId="0" applyNumberFormat="0" applyBorder="0" applyAlignment="0" applyProtection="0"/>
    <xf numFmtId="0" fontId="47" fillId="32" borderId="56" applyNumberFormat="0" applyAlignment="0" applyProtection="0"/>
    <xf numFmtId="0" fontId="48" fillId="33" borderId="57" applyNumberFormat="0" applyAlignment="0" applyProtection="0"/>
    <xf numFmtId="0" fontId="49" fillId="33" borderId="56" applyNumberFormat="0" applyAlignment="0" applyProtection="0"/>
    <xf numFmtId="0" fontId="50" fillId="0" borderId="0" applyNumberFormat="0" applyFill="0" applyBorder="0" applyAlignment="0" applyProtection="0"/>
    <xf numFmtId="0" fontId="51"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1" fillId="57" borderId="0" applyNumberFormat="0" applyBorder="0" applyAlignment="0" applyProtection="0"/>
    <xf numFmtId="0" fontId="9" fillId="0" borderId="0"/>
    <xf numFmtId="9" fontId="9" fillId="0" borderId="0" applyFont="0" applyFill="0" applyBorder="0" applyAlignment="0" applyProtection="0"/>
    <xf numFmtId="0" fontId="9" fillId="0" borderId="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3" borderId="0" applyNumberFormat="0" applyBorder="0" applyAlignment="0" applyProtection="0"/>
    <xf numFmtId="0" fontId="56" fillId="7" borderId="1" applyNumberFormat="0" applyAlignment="0" applyProtection="0"/>
    <xf numFmtId="9" fontId="9" fillId="0" borderId="0" applyFill="0" applyBorder="0" applyAlignment="0" applyProtection="0"/>
    <xf numFmtId="0" fontId="9" fillId="0" borderId="0"/>
    <xf numFmtId="0" fontId="57" fillId="0" borderId="0" applyNumberFormat="0" applyFill="0" applyBorder="0" applyAlignment="0" applyProtection="0"/>
    <xf numFmtId="0" fontId="58" fillId="0" borderId="0" applyNumberFormat="0" applyFill="0" applyBorder="0" applyAlignment="0" applyProtection="0"/>
    <xf numFmtId="0" fontId="8" fillId="0" borderId="0"/>
    <xf numFmtId="0" fontId="57" fillId="0" borderId="0" applyNumberFormat="0" applyFill="0" applyBorder="0" applyAlignment="0" applyProtection="0"/>
    <xf numFmtId="0" fontId="58" fillId="0" borderId="0" applyNumberFormat="0" applyFill="0" applyBorder="0" applyAlignment="0" applyProtection="0"/>
    <xf numFmtId="0" fontId="6" fillId="0" borderId="0"/>
    <xf numFmtId="0" fontId="9" fillId="0" borderId="0"/>
    <xf numFmtId="0" fontId="5" fillId="0" borderId="0"/>
    <xf numFmtId="0" fontId="48" fillId="33" borderId="57" applyNumberFormat="0" applyAlignment="0" applyProtection="0"/>
    <xf numFmtId="0" fontId="26" fillId="0" borderId="265" applyNumberFormat="0" applyFill="0" applyAlignment="0" applyProtection="0"/>
    <xf numFmtId="0" fontId="49" fillId="33" borderId="56" applyNumberFormat="0" applyAlignment="0" applyProtection="0"/>
    <xf numFmtId="0" fontId="51" fillId="34" borderId="0" applyNumberFormat="0" applyBorder="0" applyAlignment="0" applyProtection="0"/>
    <xf numFmtId="0" fontId="50" fillId="0" borderId="0" applyNumberFormat="0" applyFill="0" applyBorder="0" applyAlignment="0" applyProtection="0"/>
    <xf numFmtId="0" fontId="49" fillId="33" borderId="56" applyNumberFormat="0" applyAlignment="0" applyProtection="0"/>
    <xf numFmtId="0" fontId="48" fillId="33" borderId="57" applyNumberFormat="0" applyAlignment="0" applyProtection="0"/>
    <xf numFmtId="0" fontId="49" fillId="33" borderId="56" applyNumberFormat="0" applyAlignment="0" applyProtection="0"/>
    <xf numFmtId="0" fontId="50" fillId="0" borderId="0" applyNumberFormat="0" applyFill="0" applyBorder="0" applyAlignment="0" applyProtection="0"/>
    <xf numFmtId="0" fontId="51" fillId="46"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0" fillId="0" borderId="278" applyNumberFormat="0" applyFill="0" applyAlignment="0" applyProtection="0"/>
    <xf numFmtId="0" fontId="20" fillId="0" borderId="244" applyNumberFormat="0" applyFill="0" applyAlignment="0" applyProtection="0"/>
    <xf numFmtId="0" fontId="15" fillId="8" borderId="238" applyNumberFormat="0" applyAlignment="0" applyProtection="0"/>
    <xf numFmtId="0" fontId="18" fillId="7" borderId="238" applyNumberFormat="0" applyAlignment="0" applyProtection="0"/>
    <xf numFmtId="0" fontId="50" fillId="0" borderId="0" applyNumberFormat="0" applyFill="0" applyBorder="0" applyAlignment="0" applyProtection="0"/>
    <xf numFmtId="0" fontId="20" fillId="0" borderId="264" applyNumberFormat="0" applyFill="0" applyAlignment="0" applyProtection="0"/>
    <xf numFmtId="0" fontId="15" fillId="8" borderId="255" applyNumberFormat="0" applyAlignment="0" applyProtection="0"/>
    <xf numFmtId="0" fontId="18" fillId="7" borderId="243" applyNumberFormat="0" applyAlignment="0" applyProtection="0"/>
    <xf numFmtId="0" fontId="49" fillId="33" borderId="56" applyNumberFormat="0" applyAlignment="0" applyProtection="0"/>
    <xf numFmtId="0" fontId="20" fillId="0" borderId="239" applyNumberFormat="0" applyFill="0" applyAlignment="0" applyProtection="0"/>
    <xf numFmtId="0" fontId="15" fillId="8" borderId="243" applyNumberFormat="0" applyAlignment="0" applyProtection="0"/>
    <xf numFmtId="0" fontId="51" fillId="42" borderId="0" applyNumberFormat="0" applyBorder="0" applyAlignment="0" applyProtection="0"/>
    <xf numFmtId="0" fontId="51" fillId="50" borderId="0" applyNumberFormat="0" applyBorder="0" applyAlignment="0" applyProtection="0"/>
    <xf numFmtId="0" fontId="15" fillId="8" borderId="225" applyNumberFormat="0" applyAlignment="0" applyProtection="0"/>
    <xf numFmtId="0" fontId="51" fillId="38" borderId="0" applyNumberFormat="0" applyBorder="0" applyAlignment="0" applyProtection="0"/>
    <xf numFmtId="0" fontId="50" fillId="0" borderId="0" applyNumberFormat="0" applyFill="0" applyBorder="0" applyAlignment="0" applyProtection="0"/>
    <xf numFmtId="0" fontId="18" fillId="7" borderId="225" applyNumberFormat="0" applyAlignment="0" applyProtection="0"/>
    <xf numFmtId="0" fontId="51" fillId="46" borderId="0" applyNumberFormat="0" applyBorder="0" applyAlignment="0" applyProtection="0"/>
    <xf numFmtId="0" fontId="26" fillId="0" borderId="257" applyNumberFormat="0" applyFill="0" applyAlignment="0" applyProtection="0"/>
    <xf numFmtId="0" fontId="48" fillId="33" borderId="57" applyNumberFormat="0" applyAlignment="0" applyProtection="0"/>
    <xf numFmtId="0" fontId="51" fillId="50" borderId="0" applyNumberFormat="0" applyBorder="0" applyAlignment="0" applyProtection="0"/>
    <xf numFmtId="0" fontId="20" fillId="0" borderId="226" applyNumberFormat="0" applyFill="0" applyAlignment="0" applyProtection="0"/>
    <xf numFmtId="0" fontId="51" fillId="54" borderId="0" applyNumberFormat="0" applyBorder="0" applyAlignment="0" applyProtection="0"/>
    <xf numFmtId="0" fontId="56" fillId="7" borderId="252" applyNumberFormat="0" applyAlignment="0" applyProtection="0"/>
    <xf numFmtId="0" fontId="56" fillId="7" borderId="238" applyNumberFormat="0" applyAlignment="0" applyProtection="0"/>
    <xf numFmtId="0" fontId="51" fillId="50" borderId="0" applyNumberFormat="0" applyBorder="0" applyAlignment="0" applyProtection="0"/>
    <xf numFmtId="0" fontId="26" fillId="0" borderId="227" applyNumberFormat="0" applyFill="0" applyAlignment="0" applyProtection="0"/>
    <xf numFmtId="0" fontId="51" fillId="54" borderId="0" applyNumberFormat="0" applyBorder="0" applyAlignment="0" applyProtection="0"/>
    <xf numFmtId="0" fontId="47" fillId="32" borderId="56" applyNumberFormat="0" applyAlignment="0" applyProtection="0"/>
    <xf numFmtId="0" fontId="48" fillId="33" borderId="57" applyNumberFormat="0" applyAlignment="0" applyProtection="0"/>
    <xf numFmtId="0" fontId="49" fillId="33" borderId="56" applyNumberFormat="0" applyAlignment="0" applyProtection="0"/>
    <xf numFmtId="0" fontId="50" fillId="0" borderId="0" applyNumberFormat="0" applyFill="0" applyBorder="0" applyAlignment="0" applyProtection="0"/>
    <xf numFmtId="0" fontId="51" fillId="34" borderId="0" applyNumberFormat="0" applyBorder="0" applyAlignment="0" applyProtection="0"/>
    <xf numFmtId="0" fontId="48" fillId="33" borderId="57" applyNumberFormat="0" applyAlignment="0" applyProtection="0"/>
    <xf numFmtId="0" fontId="51" fillId="38"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15" fillId="8" borderId="252" applyNumberFormat="0" applyAlignment="0" applyProtection="0"/>
    <xf numFmtId="0" fontId="15" fillId="8" borderId="263" applyNumberFormat="0" applyAlignment="0" applyProtection="0"/>
    <xf numFmtId="0" fontId="48" fillId="33" borderId="57" applyNumberFormat="0" applyAlignment="0" applyProtection="0"/>
    <xf numFmtId="0" fontId="51" fillId="38" borderId="0" applyNumberFormat="0" applyBorder="0" applyAlignment="0" applyProtection="0"/>
    <xf numFmtId="0" fontId="18" fillId="7" borderId="252" applyNumberFormat="0" applyAlignment="0" applyProtection="0"/>
    <xf numFmtId="0" fontId="51" fillId="42" borderId="0" applyNumberFormat="0" applyBorder="0" applyAlignment="0" applyProtection="0"/>
    <xf numFmtId="0" fontId="56" fillId="7" borderId="225" applyNumberFormat="0" applyAlignment="0" applyProtection="0"/>
    <xf numFmtId="0" fontId="3" fillId="0" borderId="0"/>
    <xf numFmtId="0" fontId="3" fillId="0" borderId="0"/>
    <xf numFmtId="0" fontId="3" fillId="0" borderId="0"/>
    <xf numFmtId="0" fontId="9" fillId="0" borderId="0"/>
    <xf numFmtId="9" fontId="9" fillId="0" borderId="0" applyFill="0" applyBorder="0" applyAlignment="0" applyProtection="0"/>
    <xf numFmtId="0" fontId="49" fillId="33" borderId="56" applyNumberFormat="0" applyAlignment="0" applyProtection="0"/>
    <xf numFmtId="0" fontId="47" fillId="32" borderId="56" applyNumberFormat="0" applyAlignment="0" applyProtection="0"/>
    <xf numFmtId="0" fontId="26" fillId="0" borderId="254" applyNumberFormat="0" applyFill="0" applyAlignment="0" applyProtection="0"/>
    <xf numFmtId="0" fontId="51" fillId="42" borderId="0" applyNumberFormat="0" applyBorder="0" applyAlignment="0" applyProtection="0"/>
    <xf numFmtId="0" fontId="51" fillId="54" borderId="0" applyNumberFormat="0" applyBorder="0" applyAlignment="0" applyProtection="0"/>
    <xf numFmtId="0" fontId="49" fillId="33" borderId="56" applyNumberFormat="0" applyAlignment="0" applyProtection="0"/>
    <xf numFmtId="0" fontId="51" fillId="46" borderId="0" applyNumberFormat="0" applyBorder="0" applyAlignment="0" applyProtection="0"/>
    <xf numFmtId="0" fontId="48" fillId="33" borderId="57" applyNumberFormat="0" applyAlignment="0" applyProtection="0"/>
    <xf numFmtId="0" fontId="48" fillId="33" borderId="57" applyNumberFormat="0" applyAlignment="0" applyProtection="0"/>
    <xf numFmtId="0" fontId="50" fillId="0" borderId="0" applyNumberFormat="0" applyFill="0" applyBorder="0" applyAlignment="0" applyProtection="0"/>
    <xf numFmtId="0" fontId="48" fillId="33" borderId="57" applyNumberFormat="0" applyAlignment="0" applyProtection="0"/>
    <xf numFmtId="0" fontId="26" fillId="0" borderId="240" applyNumberFormat="0" applyFill="0" applyAlignment="0" applyProtection="0"/>
    <xf numFmtId="0" fontId="18" fillId="7" borderId="277" applyNumberFormat="0" applyAlignment="0" applyProtection="0"/>
    <xf numFmtId="0" fontId="20" fillId="0" borderId="253" applyNumberFormat="0" applyFill="0" applyAlignment="0" applyProtection="0"/>
    <xf numFmtId="0" fontId="26" fillId="0" borderId="245" applyNumberFormat="0" applyFill="0" applyAlignment="0" applyProtection="0"/>
    <xf numFmtId="0" fontId="26" fillId="0" borderId="286" applyNumberFormat="0" applyFill="0" applyAlignment="0" applyProtection="0"/>
    <xf numFmtId="0" fontId="47" fillId="32" borderId="56" applyNumberFormat="0" applyAlignment="0" applyProtection="0"/>
    <xf numFmtId="0" fontId="49" fillId="33" borderId="56" applyNumberFormat="0" applyAlignment="0" applyProtection="0"/>
    <xf numFmtId="0" fontId="47" fillId="32" borderId="56" applyNumberFormat="0" applyAlignment="0" applyProtection="0"/>
    <xf numFmtId="0" fontId="51" fillId="38" borderId="0" applyNumberFormat="0" applyBorder="0" applyAlignment="0" applyProtection="0"/>
    <xf numFmtId="0" fontId="51" fillId="34" borderId="0" applyNumberFormat="0" applyBorder="0" applyAlignment="0" applyProtection="0"/>
    <xf numFmtId="0" fontId="51" fillId="46" borderId="0" applyNumberFormat="0" applyBorder="0" applyAlignment="0" applyProtection="0"/>
    <xf numFmtId="0" fontId="15" fillId="8" borderId="272" applyNumberFormat="0" applyAlignment="0" applyProtection="0"/>
    <xf numFmtId="0" fontId="51" fillId="34" borderId="0" applyNumberFormat="0" applyBorder="0" applyAlignment="0" applyProtection="0"/>
    <xf numFmtId="0" fontId="49" fillId="33" borderId="56" applyNumberFormat="0" applyAlignment="0" applyProtection="0"/>
    <xf numFmtId="0" fontId="47" fillId="32" borderId="56" applyNumberFormat="0" applyAlignment="0" applyProtection="0"/>
    <xf numFmtId="0" fontId="18" fillId="7" borderId="284" applyNumberFormat="0" applyAlignment="0" applyProtection="0"/>
    <xf numFmtId="0" fontId="56" fillId="7" borderId="243" applyNumberFormat="0" applyAlignment="0" applyProtection="0"/>
    <xf numFmtId="0" fontId="51" fillId="38" borderId="0" applyNumberFormat="0" applyBorder="0" applyAlignment="0" applyProtection="0"/>
    <xf numFmtId="0" fontId="51" fillId="50" borderId="0" applyNumberFormat="0" applyBorder="0" applyAlignment="0" applyProtection="0"/>
    <xf numFmtId="0" fontId="18" fillId="7" borderId="255" applyNumberFormat="0" applyAlignment="0" applyProtection="0"/>
    <xf numFmtId="0" fontId="20" fillId="0" borderId="256" applyNumberFormat="0" applyFill="0" applyAlignment="0" applyProtection="0"/>
    <xf numFmtId="0" fontId="50" fillId="0" borderId="0" applyNumberFormat="0" applyFill="0" applyBorder="0" applyAlignment="0" applyProtection="0"/>
    <xf numFmtId="0" fontId="56" fillId="7" borderId="263" applyNumberFormat="0" applyAlignment="0" applyProtection="0"/>
    <xf numFmtId="0" fontId="18" fillId="7" borderId="272" applyNumberFormat="0" applyAlignment="0" applyProtection="0"/>
    <xf numFmtId="0" fontId="48" fillId="33" borderId="57" applyNumberFormat="0" applyAlignment="0" applyProtection="0"/>
    <xf numFmtId="0" fontId="56" fillId="7" borderId="255" applyNumberFormat="0" applyAlignment="0" applyProtection="0"/>
    <xf numFmtId="0" fontId="26" fillId="0" borderId="274" applyNumberFormat="0" applyFill="0" applyAlignment="0" applyProtection="0"/>
    <xf numFmtId="0" fontId="18" fillId="7" borderId="263" applyNumberFormat="0" applyAlignment="0" applyProtection="0"/>
    <xf numFmtId="0" fontId="20" fillId="0" borderId="273" applyNumberFormat="0" applyFill="0" applyAlignment="0" applyProtection="0"/>
    <xf numFmtId="0" fontId="51" fillId="42" borderId="0" applyNumberFormat="0" applyBorder="0" applyAlignment="0" applyProtection="0"/>
    <xf numFmtId="0" fontId="51" fillId="54" borderId="0" applyNumberFormat="0" applyBorder="0" applyAlignment="0" applyProtection="0"/>
    <xf numFmtId="0" fontId="51" fillId="34" borderId="0" applyNumberFormat="0" applyBorder="0" applyAlignment="0" applyProtection="0"/>
    <xf numFmtId="0" fontId="49" fillId="33" borderId="56" applyNumberFormat="0" applyAlignment="0" applyProtection="0"/>
    <xf numFmtId="0" fontId="26" fillId="0" borderId="279" applyNumberFormat="0" applyFill="0" applyAlignment="0" applyProtection="0"/>
    <xf numFmtId="0" fontId="56" fillId="7" borderId="272" applyNumberFormat="0" applyAlignment="0" applyProtection="0"/>
    <xf numFmtId="0" fontId="15" fillId="8" borderId="277" applyNumberFormat="0" applyAlignment="0" applyProtection="0"/>
    <xf numFmtId="0" fontId="50" fillId="0" borderId="0" applyNumberFormat="0" applyFill="0" applyBorder="0" applyAlignment="0" applyProtection="0"/>
    <xf numFmtId="0" fontId="20" fillId="0" borderId="285" applyNumberFormat="0" applyFill="0" applyAlignment="0" applyProtection="0"/>
    <xf numFmtId="0" fontId="56" fillId="7" borderId="277" applyNumberFormat="0" applyAlignment="0" applyProtection="0"/>
    <xf numFmtId="0" fontId="15" fillId="8" borderId="284" applyNumberFormat="0" applyAlignment="0" applyProtection="0"/>
    <xf numFmtId="0" fontId="56" fillId="7" borderId="284" applyNumberFormat="0" applyAlignment="0" applyProtection="0"/>
    <xf numFmtId="0" fontId="50" fillId="0" borderId="0" applyNumberFormat="0" applyFill="0" applyBorder="0" applyAlignment="0" applyProtection="0"/>
    <xf numFmtId="0" fontId="49" fillId="33" borderId="56" applyNumberFormat="0" applyAlignment="0" applyProtection="0"/>
    <xf numFmtId="0" fontId="48" fillId="33" borderId="57" applyNumberFormat="0" applyAlignment="0" applyProtection="0"/>
    <xf numFmtId="0" fontId="47" fillId="32" borderId="56" applyNumberFormat="0" applyAlignment="0" applyProtection="0"/>
    <xf numFmtId="0" fontId="48" fillId="33" borderId="57" applyNumberFormat="0" applyAlignment="0" applyProtection="0"/>
    <xf numFmtId="0" fontId="49" fillId="33" borderId="56" applyNumberFormat="0" applyAlignment="0" applyProtection="0"/>
    <xf numFmtId="0" fontId="50" fillId="0" borderId="0" applyNumberFormat="0" applyFill="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2" fillId="0" borderId="0"/>
    <xf numFmtId="0" fontId="2" fillId="0" borderId="0"/>
    <xf numFmtId="0" fontId="2" fillId="0" borderId="0"/>
    <xf numFmtId="0" fontId="1" fillId="0" borderId="0"/>
    <xf numFmtId="0" fontId="80" fillId="0" borderId="0"/>
    <xf numFmtId="0" fontId="81" fillId="0" borderId="0" applyNumberFormat="0" applyFill="0" applyBorder="0" applyAlignment="0" applyProtection="0"/>
  </cellStyleXfs>
  <cellXfs count="1202">
    <xf numFmtId="0" fontId="0" fillId="0" borderId="0" xfId="0"/>
    <xf numFmtId="0" fontId="0" fillId="0" borderId="0" xfId="0" applyFont="1"/>
    <xf numFmtId="49" fontId="27" fillId="0" borderId="0" xfId="0" applyNumberFormat="1" applyFont="1" applyFill="1" applyBorder="1" applyAlignment="1">
      <alignment vertical="center"/>
    </xf>
    <xf numFmtId="0" fontId="29" fillId="0" borderId="7"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31" fillId="0" borderId="9" xfId="0" applyNumberFormat="1" applyFont="1" applyFill="1" applyBorder="1" applyAlignment="1">
      <alignment vertical="center"/>
    </xf>
    <xf numFmtId="0" fontId="0" fillId="0" borderId="10" xfId="0" applyFont="1" applyFill="1" applyBorder="1" applyAlignment="1">
      <alignment horizontal="center" vertical="center"/>
    </xf>
    <xf numFmtId="49" fontId="31" fillId="0" borderId="10" xfId="0" applyNumberFormat="1" applyFont="1" applyFill="1" applyBorder="1" applyAlignment="1">
      <alignment vertical="center"/>
    </xf>
    <xf numFmtId="49" fontId="31" fillId="0" borderId="11" xfId="0" applyNumberFormat="1" applyFont="1" applyFill="1" applyBorder="1" applyAlignment="1">
      <alignment vertical="center"/>
    </xf>
    <xf numFmtId="0" fontId="0" fillId="0" borderId="14" xfId="0" applyFont="1" applyBorder="1"/>
    <xf numFmtId="49" fontId="31" fillId="0" borderId="15" xfId="0" applyNumberFormat="1" applyFont="1" applyFill="1" applyBorder="1" applyAlignment="1">
      <alignment vertical="center"/>
    </xf>
    <xf numFmtId="49" fontId="31" fillId="0" borderId="16" xfId="0" applyNumberFormat="1" applyFont="1" applyFill="1" applyBorder="1" applyAlignment="1">
      <alignment vertical="center"/>
    </xf>
    <xf numFmtId="49" fontId="29" fillId="0" borderId="17" xfId="0" applyNumberFormat="1" applyFont="1" applyFill="1" applyBorder="1" applyAlignment="1">
      <alignment horizontal="center" vertical="center" wrapText="1"/>
    </xf>
    <xf numFmtId="0" fontId="0" fillId="0" borderId="6" xfId="0" applyFont="1" applyBorder="1"/>
    <xf numFmtId="0" fontId="0" fillId="0" borderId="13" xfId="0" applyFont="1" applyFill="1" applyBorder="1" applyAlignment="1">
      <alignment horizontal="center" vertical="center"/>
    </xf>
    <xf numFmtId="49" fontId="0" fillId="0" borderId="6" xfId="0" applyNumberFormat="1" applyFont="1" applyFill="1" applyBorder="1" applyAlignment="1">
      <alignment horizontal="left" vertical="center"/>
    </xf>
    <xf numFmtId="49" fontId="29" fillId="0" borderId="18" xfId="0" applyNumberFormat="1" applyFont="1" applyFill="1" applyBorder="1" applyAlignment="1">
      <alignment horizontal="center" vertical="center" wrapText="1"/>
    </xf>
    <xf numFmtId="0" fontId="0" fillId="0" borderId="0" xfId="0" applyFont="1" applyFill="1" applyBorder="1" applyAlignment="1">
      <alignment vertical="center"/>
    </xf>
    <xf numFmtId="0" fontId="34" fillId="0" borderId="19" xfId="0" applyFont="1" applyFill="1" applyBorder="1" applyAlignment="1">
      <alignment horizontal="left" vertical="center"/>
    </xf>
    <xf numFmtId="0" fontId="34" fillId="0" borderId="0" xfId="0" applyFont="1" applyFill="1" applyBorder="1" applyAlignment="1">
      <alignment horizontal="left" vertical="center"/>
    </xf>
    <xf numFmtId="0" fontId="0" fillId="0" borderId="0" xfId="0" applyFont="1" applyBorder="1"/>
    <xf numFmtId="0" fontId="0" fillId="0" borderId="15" xfId="0" applyFont="1" applyBorder="1"/>
    <xf numFmtId="0" fontId="29" fillId="0" borderId="12" xfId="0" applyFont="1" applyBorder="1" applyAlignment="1">
      <alignment horizontal="center"/>
    </xf>
    <xf numFmtId="0" fontId="32" fillId="0" borderId="12" xfId="55" applyFont="1" applyFill="1" applyBorder="1" applyAlignment="1">
      <alignment horizontal="center" vertical="center"/>
    </xf>
    <xf numFmtId="0" fontId="29" fillId="0" borderId="7" xfId="0" applyFont="1" applyBorder="1" applyAlignment="1">
      <alignment horizontal="center" vertical="center"/>
    </xf>
    <xf numFmtId="0" fontId="29" fillId="0" borderId="7" xfId="0" applyFont="1" applyBorder="1" applyAlignment="1">
      <alignment horizontal="center" vertical="center" wrapText="1"/>
    </xf>
    <xf numFmtId="0" fontId="0" fillId="0" borderId="6" xfId="0" applyFont="1" applyFill="1" applyBorder="1"/>
    <xf numFmtId="0" fontId="34" fillId="0" borderId="0" xfId="0" applyFont="1" applyBorder="1" applyAlignment="1">
      <alignment wrapText="1"/>
    </xf>
    <xf numFmtId="0" fontId="31" fillId="0" borderId="0" xfId="0" applyFont="1" applyBorder="1" applyAlignment="1">
      <alignment vertical="center"/>
    </xf>
    <xf numFmtId="0" fontId="32" fillId="0" borderId="12" xfId="0" applyFont="1" applyFill="1" applyBorder="1" applyAlignment="1">
      <alignment horizontal="center" vertical="center"/>
    </xf>
    <xf numFmtId="0" fontId="36" fillId="0" borderId="0" xfId="0" applyFont="1" applyAlignment="1">
      <alignment horizontal="center" vertical="center"/>
    </xf>
    <xf numFmtId="0" fontId="31" fillId="0" borderId="15" xfId="0" applyFont="1" applyBorder="1" applyAlignment="1">
      <alignment vertical="center"/>
    </xf>
    <xf numFmtId="0" fontId="0" fillId="0" borderId="12" xfId="0" applyFont="1" applyFill="1" applyBorder="1" applyAlignment="1">
      <alignment vertical="center"/>
    </xf>
    <xf numFmtId="0" fontId="29" fillId="0" borderId="0" xfId="0" applyFont="1" applyAlignment="1">
      <alignment horizontal="center" vertical="center"/>
    </xf>
    <xf numFmtId="0" fontId="0" fillId="0" borderId="0" xfId="0" applyFont="1" applyAlignment="1">
      <alignment horizontal="center" vertical="center"/>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0" fillId="0" borderId="15" xfId="0" applyBorder="1"/>
    <xf numFmtId="0" fontId="0" fillId="0" borderId="12" xfId="0" applyFont="1" applyBorder="1" applyAlignment="1">
      <alignment horizontal="center" vertical="center"/>
    </xf>
    <xf numFmtId="0" fontId="31" fillId="0" borderId="0" xfId="0" applyFont="1" applyFill="1" applyBorder="1" applyAlignment="1">
      <alignment vertical="center"/>
    </xf>
    <xf numFmtId="0" fontId="31" fillId="0" borderId="15" xfId="0" applyFont="1" applyFill="1" applyBorder="1" applyAlignment="1">
      <alignment vertical="center"/>
    </xf>
    <xf numFmtId="0" fontId="0" fillId="0" borderId="0" xfId="0" applyFont="1" applyFill="1"/>
    <xf numFmtId="49" fontId="29"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0" xfId="0" applyNumberFormat="1" applyFont="1" applyFill="1" applyBorder="1" applyAlignment="1">
      <alignment vertical="center"/>
    </xf>
    <xf numFmtId="49" fontId="31" fillId="0" borderId="10" xfId="0" applyNumberFormat="1" applyFont="1" applyFill="1" applyBorder="1" applyAlignment="1">
      <alignment vertical="center" wrapText="1"/>
    </xf>
    <xf numFmtId="0" fontId="0" fillId="0" borderId="6"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1" fillId="0" borderId="0" xfId="0" applyNumberFormat="1" applyFont="1" applyFill="1" applyBorder="1" applyAlignment="1">
      <alignment vertical="center"/>
    </xf>
    <xf numFmtId="0" fontId="0" fillId="0" borderId="0" xfId="0" applyFont="1" applyBorder="1" applyAlignment="1"/>
    <xf numFmtId="0" fontId="0" fillId="0" borderId="20" xfId="0" applyFont="1" applyBorder="1" applyAlignment="1"/>
    <xf numFmtId="0" fontId="0" fillId="0" borderId="15" xfId="0" applyFont="1" applyBorder="1" applyAlignment="1"/>
    <xf numFmtId="49" fontId="29" fillId="0" borderId="24" xfId="0" applyNumberFormat="1" applyFont="1" applyFill="1" applyBorder="1" applyAlignment="1">
      <alignment horizontal="center" vertical="center"/>
    </xf>
    <xf numFmtId="49" fontId="29" fillId="0" borderId="25" xfId="0" applyNumberFormat="1" applyFont="1" applyFill="1" applyBorder="1" applyAlignment="1">
      <alignment horizontal="center" vertical="center"/>
    </xf>
    <xf numFmtId="49" fontId="29" fillId="0" borderId="26" xfId="0" applyNumberFormat="1" applyFont="1" applyFill="1" applyBorder="1" applyAlignment="1">
      <alignment horizontal="center" vertical="center" wrapText="1"/>
    </xf>
    <xf numFmtId="0" fontId="29" fillId="0" borderId="30" xfId="0" applyFont="1" applyBorder="1" applyAlignment="1">
      <alignment horizontal="center" vertical="center"/>
    </xf>
    <xf numFmtId="49" fontId="0" fillId="0" borderId="0" xfId="0" applyNumberFormat="1" applyFont="1"/>
    <xf numFmtId="0" fontId="0" fillId="0" borderId="12" xfId="0" applyFont="1" applyBorder="1" applyAlignment="1">
      <alignment horizontal="center"/>
    </xf>
    <xf numFmtId="0" fontId="0" fillId="0" borderId="0" xfId="0" applyFont="1" applyFill="1" applyBorder="1"/>
    <xf numFmtId="49" fontId="31" fillId="0" borderId="0" xfId="56" applyNumberFormat="1" applyFont="1" applyFill="1" applyBorder="1" applyAlignment="1">
      <alignment vertical="center"/>
    </xf>
    <xf numFmtId="0" fontId="0" fillId="0" borderId="20" xfId="0" applyFont="1" applyBorder="1"/>
    <xf numFmtId="49" fontId="32" fillId="0" borderId="22" xfId="56" applyNumberFormat="1" applyFont="1" applyFill="1" applyBorder="1" applyAlignment="1">
      <alignment horizontal="center" vertical="center"/>
    </xf>
    <xf numFmtId="49" fontId="32" fillId="0" borderId="12" xfId="56" applyNumberFormat="1" applyFont="1" applyFill="1" applyBorder="1" applyAlignment="1">
      <alignment horizontal="center" vertical="center"/>
    </xf>
    <xf numFmtId="49" fontId="31" fillId="0" borderId="16" xfId="56" applyNumberFormat="1" applyFont="1" applyFill="1" applyBorder="1" applyAlignment="1">
      <alignment vertical="center" wrapText="1"/>
    </xf>
    <xf numFmtId="0" fontId="29" fillId="0" borderId="26" xfId="0" applyFont="1" applyBorder="1" applyAlignment="1">
      <alignment horizontal="center"/>
    </xf>
    <xf numFmtId="49" fontId="29" fillId="0" borderId="29" xfId="56" applyNumberFormat="1" applyFont="1" applyFill="1" applyBorder="1" applyAlignment="1">
      <alignment vertical="center"/>
    </xf>
    <xf numFmtId="49" fontId="29" fillId="0" borderId="26" xfId="56" applyNumberFormat="1" applyFont="1" applyFill="1" applyBorder="1" applyAlignment="1">
      <alignment vertical="center" wrapText="1"/>
    </xf>
    <xf numFmtId="49" fontId="29" fillId="0" borderId="26" xfId="56" applyNumberFormat="1" applyFont="1" applyFill="1" applyBorder="1" applyAlignment="1">
      <alignment horizontal="center" vertical="center" wrapText="1"/>
    </xf>
    <xf numFmtId="49" fontId="0" fillId="0" borderId="0" xfId="0" applyNumberFormat="1" applyFill="1" applyBorder="1" applyAlignment="1">
      <alignment vertical="center"/>
    </xf>
    <xf numFmtId="49"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xf>
    <xf numFmtId="49" fontId="0" fillId="0" borderId="6" xfId="0" applyNumberFormat="1" applyFont="1" applyFill="1" applyBorder="1" applyAlignment="1">
      <alignment vertical="center"/>
    </xf>
    <xf numFmtId="0" fontId="0" fillId="0" borderId="0" xfId="0" applyNumberFormat="1" applyFont="1" applyFill="1" applyBorder="1" applyAlignment="1">
      <alignment vertical="center"/>
    </xf>
    <xf numFmtId="0" fontId="31" fillId="0" borderId="20" xfId="0" applyFont="1" applyBorder="1" applyAlignment="1">
      <alignment vertical="center"/>
    </xf>
    <xf numFmtId="0" fontId="32" fillId="0" borderId="12" xfId="0" applyFont="1" applyBorder="1" applyAlignment="1">
      <alignment horizontal="center" vertical="center"/>
    </xf>
    <xf numFmtId="0" fontId="31" fillId="0" borderId="16" xfId="0" applyFont="1" applyBorder="1" applyAlignment="1">
      <alignment vertical="center"/>
    </xf>
    <xf numFmtId="0" fontId="0" fillId="0" borderId="34" xfId="0" applyBorder="1"/>
    <xf numFmtId="0" fontId="29" fillId="0" borderId="35" xfId="0" applyFont="1" applyBorder="1" applyAlignment="1"/>
    <xf numFmtId="0" fontId="29" fillId="0" borderId="31" xfId="0" applyFont="1" applyBorder="1" applyAlignment="1">
      <alignment horizontal="center" vertical="center"/>
    </xf>
    <xf numFmtId="0" fontId="0" fillId="0" borderId="27" xfId="0" applyFont="1" applyBorder="1"/>
    <xf numFmtId="49" fontId="29" fillId="0" borderId="7" xfId="0" applyNumberFormat="1" applyFont="1" applyFill="1" applyBorder="1" applyAlignment="1">
      <alignment vertical="center"/>
    </xf>
    <xf numFmtId="49" fontId="29" fillId="0" borderId="7"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49" fontId="0" fillId="0" borderId="27" xfId="0" applyNumberFormat="1" applyFont="1" applyFill="1" applyBorder="1" applyAlignment="1">
      <alignment vertical="center"/>
    </xf>
    <xf numFmtId="0" fontId="0" fillId="0" borderId="2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49" fontId="0" fillId="0" borderId="27" xfId="0" applyNumberFormat="1" applyFont="1" applyFill="1" applyBorder="1" applyAlignment="1">
      <alignment vertical="center" wrapText="1"/>
    </xf>
    <xf numFmtId="0" fontId="0" fillId="0" borderId="15"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0" fillId="0" borderId="0" xfId="0" applyFill="1" applyAlignment="1">
      <alignment horizontal="center" vertical="center"/>
    </xf>
    <xf numFmtId="0" fontId="0" fillId="0" borderId="0" xfId="0" applyFill="1" applyAlignment="1">
      <alignment vertical="center"/>
    </xf>
    <xf numFmtId="49" fontId="39" fillId="0" borderId="0" xfId="0" applyNumberFormat="1" applyFont="1" applyFill="1" applyBorder="1" applyAlignment="1">
      <alignment vertical="center"/>
    </xf>
    <xf numFmtId="49" fontId="39" fillId="0" borderId="20" xfId="0" applyNumberFormat="1" applyFont="1" applyFill="1" applyBorder="1" applyAlignment="1">
      <alignment vertical="center"/>
    </xf>
    <xf numFmtId="49" fontId="39" fillId="0" borderId="15" xfId="0" applyNumberFormat="1" applyFont="1" applyFill="1" applyBorder="1" applyAlignment="1">
      <alignment vertical="center"/>
    </xf>
    <xf numFmtId="49" fontId="39" fillId="0" borderId="16" xfId="0" applyNumberFormat="1" applyFont="1" applyFill="1" applyBorder="1" applyAlignment="1">
      <alignment vertical="center"/>
    </xf>
    <xf numFmtId="0" fontId="29" fillId="0" borderId="17" xfId="0" applyFont="1" applyFill="1" applyBorder="1" applyAlignment="1">
      <alignment horizontal="center" vertical="top" wrapText="1"/>
    </xf>
    <xf numFmtId="0" fontId="0" fillId="0" borderId="40" xfId="0" applyFont="1" applyFill="1" applyBorder="1"/>
    <xf numFmtId="0" fontId="0" fillId="0" borderId="40" xfId="0" applyFont="1" applyBorder="1"/>
    <xf numFmtId="0" fontId="30" fillId="0" borderId="0" xfId="0" applyFont="1" applyFill="1" applyAlignment="1">
      <alignment horizontal="center" vertical="center" wrapText="1"/>
    </xf>
    <xf numFmtId="0" fontId="30" fillId="0" borderId="0" xfId="0" applyFont="1" applyAlignment="1">
      <alignment horizontal="center" vertical="center"/>
    </xf>
    <xf numFmtId="0" fontId="30" fillId="0" borderId="0" xfId="0" applyFont="1" applyFill="1" applyAlignment="1">
      <alignment vertical="center"/>
    </xf>
    <xf numFmtId="0" fontId="31" fillId="0" borderId="15" xfId="0" applyFont="1" applyBorder="1" applyAlignment="1">
      <alignment horizontal="left" vertical="center"/>
    </xf>
    <xf numFmtId="0" fontId="29" fillId="0" borderId="7" xfId="0" applyFont="1" applyBorder="1" applyAlignment="1">
      <alignment horizontal="left" vertical="center"/>
    </xf>
    <xf numFmtId="0" fontId="0" fillId="0" borderId="0" xfId="0" applyFont="1" applyAlignment="1">
      <alignment horizontal="left"/>
    </xf>
    <xf numFmtId="49" fontId="31" fillId="0" borderId="0" xfId="54" applyNumberFormat="1" applyFont="1" applyFill="1" applyBorder="1" applyAlignment="1">
      <alignment vertical="center"/>
    </xf>
    <xf numFmtId="0" fontId="42" fillId="0" borderId="0" xfId="0" applyFont="1"/>
    <xf numFmtId="0" fontId="34" fillId="0" borderId="0" xfId="0" applyFont="1"/>
    <xf numFmtId="49" fontId="41" fillId="0" borderId="0" xfId="54" applyNumberFormat="1" applyFont="1" applyFill="1" applyBorder="1" applyAlignment="1">
      <alignment vertical="center"/>
    </xf>
    <xf numFmtId="0" fontId="0" fillId="0" borderId="0" xfId="0" applyFont="1" applyAlignment="1"/>
    <xf numFmtId="0" fontId="41" fillId="0" borderId="0" xfId="0" applyFont="1"/>
    <xf numFmtId="0" fontId="43" fillId="0" borderId="0" xfId="0" applyFont="1"/>
    <xf numFmtId="0" fontId="41" fillId="0" borderId="0" xfId="0" applyFont="1" applyFill="1"/>
    <xf numFmtId="0" fontId="29" fillId="0" borderId="44" xfId="0" applyFont="1" applyFill="1" applyBorder="1" applyAlignment="1">
      <alignment horizontal="center" vertical="center" wrapText="1"/>
    </xf>
    <xf numFmtId="0" fontId="0" fillId="0" borderId="45" xfId="0" applyFont="1" applyBorder="1"/>
    <xf numFmtId="0" fontId="29" fillId="28" borderId="7" xfId="0" applyFont="1" applyFill="1" applyBorder="1" applyAlignment="1">
      <alignment horizontal="center" vertical="center" wrapText="1"/>
    </xf>
    <xf numFmtId="0" fontId="0" fillId="28" borderId="6" xfId="0" applyFont="1" applyFill="1" applyBorder="1"/>
    <xf numFmtId="0" fontId="44" fillId="0" borderId="6" xfId="0" applyFont="1" applyFill="1" applyBorder="1"/>
    <xf numFmtId="0" fontId="44" fillId="0" borderId="0" xfId="0" applyFont="1"/>
    <xf numFmtId="0" fontId="44" fillId="0" borderId="40" xfId="0" applyFont="1" applyBorder="1"/>
    <xf numFmtId="0" fontId="44" fillId="28" borderId="6" xfId="0" applyFont="1" applyFill="1" applyBorder="1"/>
    <xf numFmtId="49" fontId="44" fillId="0" borderId="0" xfId="0" applyNumberFormat="1" applyFont="1" applyFill="1" applyBorder="1" applyAlignment="1">
      <alignment vertical="center"/>
    </xf>
    <xf numFmtId="0" fontId="29" fillId="28" borderId="31" xfId="0" applyFont="1" applyFill="1" applyBorder="1" applyAlignment="1">
      <alignment horizontal="center" vertical="center" wrapText="1"/>
    </xf>
    <xf numFmtId="0" fontId="0" fillId="28" borderId="27" xfId="0" applyFont="1" applyFill="1" applyBorder="1"/>
    <xf numFmtId="49" fontId="44" fillId="0" borderId="6" xfId="0" applyNumberFormat="1" applyFont="1" applyFill="1" applyBorder="1" applyAlignment="1">
      <alignment vertical="center"/>
    </xf>
    <xf numFmtId="0" fontId="44" fillId="0" borderId="0" xfId="0" applyFont="1" applyFill="1" applyAlignment="1">
      <alignment vertical="center"/>
    </xf>
    <xf numFmtId="0" fontId="29" fillId="0" borderId="39" xfId="0" applyFont="1" applyBorder="1" applyAlignment="1">
      <alignment horizontal="center" vertical="center"/>
    </xf>
    <xf numFmtId="0" fontId="29" fillId="28" borderId="7" xfId="0" applyFont="1" applyFill="1" applyBorder="1" applyAlignment="1">
      <alignment horizontal="center" vertical="center" wrapText="1"/>
    </xf>
    <xf numFmtId="49" fontId="29" fillId="0" borderId="30" xfId="91" applyNumberFormat="1" applyFont="1" applyFill="1" applyBorder="1" applyAlignment="1">
      <alignment horizontal="center" vertical="center" wrapText="1"/>
    </xf>
    <xf numFmtId="0" fontId="0" fillId="0" borderId="0" xfId="0" applyFont="1"/>
    <xf numFmtId="0" fontId="0" fillId="0" borderId="0" xfId="0" applyFill="1"/>
    <xf numFmtId="0" fontId="28" fillId="0" borderId="58" xfId="0" applyFont="1" applyFill="1" applyBorder="1" applyAlignment="1">
      <alignment horizontal="left" vertical="center"/>
    </xf>
    <xf numFmtId="49" fontId="27" fillId="0" borderId="0" xfId="0" applyNumberFormat="1" applyFont="1" applyFill="1" applyBorder="1" applyAlignment="1">
      <alignment horizontal="center" vertical="center"/>
    </xf>
    <xf numFmtId="0" fontId="53" fillId="0" borderId="0" xfId="0" applyFont="1"/>
    <xf numFmtId="0" fontId="31" fillId="0" borderId="0" xfId="0" applyFont="1" applyBorder="1" applyAlignment="1">
      <alignment horizontal="center" vertical="center"/>
    </xf>
    <xf numFmtId="0" fontId="31" fillId="0" borderId="15" xfId="0" applyFont="1" applyBorder="1" applyAlignment="1">
      <alignment horizontal="center" vertical="center"/>
    </xf>
    <xf numFmtId="0" fontId="54" fillId="0" borderId="0" xfId="0" applyFont="1"/>
    <xf numFmtId="0" fontId="0" fillId="0" borderId="0" xfId="0" applyAlignment="1">
      <alignment horizontal="center"/>
    </xf>
    <xf numFmtId="0" fontId="29" fillId="0" borderId="6" xfId="0" applyFont="1" applyFill="1" applyBorder="1" applyAlignment="1">
      <alignment horizontal="center" vertical="top" wrapText="1"/>
    </xf>
    <xf numFmtId="49" fontId="31" fillId="0" borderId="0" xfId="91" applyNumberFormat="1" applyFont="1" applyFill="1" applyBorder="1" applyAlignment="1">
      <alignment vertical="center"/>
    </xf>
    <xf numFmtId="0" fontId="32" fillId="0" borderId="12" xfId="91" applyFont="1" applyFill="1" applyBorder="1" applyAlignment="1">
      <alignment horizontal="left" vertical="center"/>
    </xf>
    <xf numFmtId="49" fontId="31" fillId="0" borderId="15" xfId="91" applyNumberFormat="1" applyFont="1" applyFill="1" applyBorder="1" applyAlignment="1">
      <alignment vertical="center"/>
    </xf>
    <xf numFmtId="49" fontId="55" fillId="0" borderId="15" xfId="91" applyNumberFormat="1" applyFont="1" applyFill="1" applyBorder="1" applyAlignment="1">
      <alignment vertical="center"/>
    </xf>
    <xf numFmtId="49" fontId="29" fillId="0" borderId="7" xfId="91" applyNumberFormat="1" applyFont="1" applyFill="1" applyBorder="1" applyAlignment="1">
      <alignment horizontal="center" vertical="center"/>
    </xf>
    <xf numFmtId="49" fontId="29" fillId="0" borderId="7" xfId="91" applyNumberFormat="1" applyFont="1" applyFill="1" applyBorder="1" applyAlignment="1">
      <alignment vertical="center"/>
    </xf>
    <xf numFmtId="49" fontId="29" fillId="59" borderId="7" xfId="91" applyNumberFormat="1" applyFont="1" applyFill="1" applyBorder="1" applyAlignment="1">
      <alignment horizontal="center" vertical="center" wrapText="1"/>
    </xf>
    <xf numFmtId="49" fontId="29" fillId="60" borderId="7" xfId="91" applyNumberFormat="1" applyFont="1" applyFill="1" applyBorder="1" applyAlignment="1">
      <alignment horizontal="center" vertical="center" wrapText="1"/>
    </xf>
    <xf numFmtId="49" fontId="29" fillId="59" borderId="7" xfId="91" applyNumberFormat="1" applyFont="1" applyFill="1" applyBorder="1" applyAlignment="1">
      <alignment vertical="center" wrapText="1"/>
    </xf>
    <xf numFmtId="0" fontId="44" fillId="0" borderId="6" xfId="91" applyNumberFormat="1" applyFont="1" applyFill="1" applyBorder="1" applyAlignment="1">
      <alignment horizontal="center" vertical="center"/>
    </xf>
    <xf numFmtId="0" fontId="44" fillId="0" borderId="28" xfId="91" applyNumberFormat="1" applyFont="1" applyFill="1" applyBorder="1" applyAlignment="1">
      <alignment horizontal="center" vertical="center"/>
    </xf>
    <xf numFmtId="1" fontId="44" fillId="0" borderId="28" xfId="91" applyNumberFormat="1" applyFont="1" applyFill="1" applyBorder="1" applyAlignment="1">
      <alignment horizontal="center" vertical="center"/>
    </xf>
    <xf numFmtId="49" fontId="33" fillId="0" borderId="0" xfId="91" applyNumberFormat="1" applyFont="1" applyFill="1" applyBorder="1" applyAlignment="1">
      <alignment vertical="center"/>
    </xf>
    <xf numFmtId="0" fontId="9" fillId="26" borderId="0" xfId="91" applyNumberFormat="1" applyFont="1" applyFill="1" applyBorder="1" applyAlignment="1">
      <alignment horizontal="center" vertical="center"/>
    </xf>
    <xf numFmtId="49" fontId="9" fillId="26" borderId="0" xfId="91" applyNumberFormat="1" applyFont="1" applyFill="1" applyBorder="1" applyAlignment="1">
      <alignment vertical="center" wrapText="1"/>
    </xf>
    <xf numFmtId="49" fontId="34" fillId="0" borderId="0" xfId="91" applyNumberFormat="1" applyFont="1" applyFill="1" applyBorder="1" applyAlignment="1">
      <alignment horizontal="left" vertical="center"/>
    </xf>
    <xf numFmtId="49" fontId="9" fillId="0" borderId="0" xfId="91" applyNumberFormat="1" applyFont="1" applyFill="1" applyBorder="1" applyAlignment="1">
      <alignment horizontal="left" vertical="center"/>
    </xf>
    <xf numFmtId="0" fontId="32" fillId="0" borderId="12" xfId="91" applyFont="1" applyFill="1" applyBorder="1" applyAlignment="1">
      <alignment horizontal="center" vertical="center"/>
    </xf>
    <xf numFmtId="49" fontId="31" fillId="0" borderId="0" xfId="93" applyNumberFormat="1" applyFont="1" applyFill="1" applyBorder="1" applyAlignment="1">
      <alignment vertical="center"/>
    </xf>
    <xf numFmtId="0" fontId="9" fillId="0" borderId="0" xfId="0" applyFont="1" applyBorder="1"/>
    <xf numFmtId="0" fontId="9" fillId="0" borderId="0" xfId="0" applyFont="1"/>
    <xf numFmtId="49" fontId="31" fillId="0" borderId="15" xfId="93" applyNumberFormat="1" applyFont="1" applyFill="1" applyBorder="1" applyAlignment="1">
      <alignment vertical="center"/>
    </xf>
    <xf numFmtId="0" fontId="9" fillId="27" borderId="46" xfId="0" applyFont="1" applyFill="1" applyBorder="1"/>
    <xf numFmtId="0" fontId="9" fillId="27" borderId="0" xfId="0" applyFont="1" applyFill="1" applyBorder="1"/>
    <xf numFmtId="49" fontId="29" fillId="0" borderId="7" xfId="93" applyNumberFormat="1" applyFont="1" applyFill="1" applyBorder="1" applyAlignment="1">
      <alignment horizontal="center" vertical="center" wrapText="1"/>
    </xf>
    <xf numFmtId="49" fontId="34" fillId="0" borderId="0" xfId="93" applyNumberFormat="1" applyFont="1" applyFill="1" applyBorder="1" applyAlignment="1">
      <alignment vertical="center"/>
    </xf>
    <xf numFmtId="49" fontId="9" fillId="0" borderId="0" xfId="93" applyNumberFormat="1" applyFont="1" applyFill="1" applyBorder="1" applyAlignment="1">
      <alignment vertical="center"/>
    </xf>
    <xf numFmtId="49" fontId="0" fillId="0" borderId="0" xfId="93" applyNumberFormat="1" applyFont="1" applyFill="1" applyBorder="1" applyAlignment="1">
      <alignment vertical="center"/>
    </xf>
    <xf numFmtId="0" fontId="9" fillId="0" borderId="0" xfId="0" applyFont="1" applyFill="1"/>
    <xf numFmtId="0" fontId="32" fillId="0" borderId="43" xfId="91" applyFont="1" applyFill="1" applyBorder="1" applyAlignment="1">
      <alignment horizontal="left" vertical="center"/>
    </xf>
    <xf numFmtId="49" fontId="29" fillId="0" borderId="7" xfId="91" applyNumberFormat="1" applyFont="1" applyFill="1" applyBorder="1" applyAlignment="1">
      <alignment horizontal="center" vertical="center" wrapText="1"/>
    </xf>
    <xf numFmtId="49" fontId="29" fillId="0" borderId="36" xfId="91" applyNumberFormat="1" applyFont="1" applyFill="1" applyBorder="1" applyAlignment="1">
      <alignment vertical="center"/>
    </xf>
    <xf numFmtId="49" fontId="29" fillId="28" borderId="7" xfId="91" applyNumberFormat="1" applyFont="1" applyFill="1" applyBorder="1" applyAlignment="1">
      <alignment horizontal="center" vertical="center" wrapText="1"/>
    </xf>
    <xf numFmtId="49" fontId="44" fillId="0" borderId="28" xfId="91" applyNumberFormat="1" applyFont="1" applyFill="1" applyBorder="1" applyAlignment="1">
      <alignment horizontal="center" vertical="center" wrapText="1"/>
    </xf>
    <xf numFmtId="49" fontId="0" fillId="0" borderId="37" xfId="91" applyNumberFormat="1" applyFont="1" applyFill="1" applyBorder="1" applyAlignment="1">
      <alignment vertical="center"/>
    </xf>
    <xf numFmtId="49" fontId="0" fillId="0" borderId="19" xfId="91" applyNumberFormat="1" applyFont="1" applyFill="1" applyBorder="1" applyAlignment="1">
      <alignment vertical="center"/>
    </xf>
    <xf numFmtId="49" fontId="31" fillId="0" borderId="0" xfId="102" applyNumberFormat="1" applyFont="1" applyFill="1" applyBorder="1" applyAlignment="1">
      <alignment vertical="center"/>
    </xf>
    <xf numFmtId="49" fontId="32" fillId="0" borderId="12" xfId="102" applyNumberFormat="1" applyFont="1" applyFill="1" applyBorder="1" applyAlignment="1">
      <alignment horizontal="center" vertical="center"/>
    </xf>
    <xf numFmtId="49" fontId="31" fillId="0" borderId="15" xfId="102" applyNumberFormat="1" applyFont="1" applyFill="1" applyBorder="1" applyAlignment="1">
      <alignment vertical="center"/>
    </xf>
    <xf numFmtId="49" fontId="29" fillId="0" borderId="7" xfId="102" applyNumberFormat="1" applyFont="1" applyFill="1" applyBorder="1" applyAlignment="1">
      <alignment horizontal="center" vertical="center" wrapText="1"/>
    </xf>
    <xf numFmtId="49" fontId="44" fillId="0" borderId="6" xfId="102" applyNumberFormat="1" applyFont="1" applyFill="1" applyBorder="1" applyAlignment="1">
      <alignment horizontal="center" vertical="center"/>
    </xf>
    <xf numFmtId="49" fontId="34" fillId="0" borderId="0" xfId="102" applyNumberFormat="1" applyFont="1" applyFill="1" applyBorder="1" applyAlignment="1">
      <alignment vertical="center"/>
    </xf>
    <xf numFmtId="49" fontId="34" fillId="0" borderId="0" xfId="102" applyNumberFormat="1" applyFont="1" applyFill="1" applyBorder="1" applyAlignment="1">
      <alignment horizontal="left" vertical="center" wrapText="1"/>
    </xf>
    <xf numFmtId="49" fontId="29" fillId="0" borderId="39" xfId="102" applyNumberFormat="1" applyFont="1" applyFill="1" applyBorder="1" applyAlignment="1">
      <alignment horizontal="center" vertical="center" wrapText="1"/>
    </xf>
    <xf numFmtId="49" fontId="29" fillId="28" borderId="6" xfId="102" applyNumberFormat="1" applyFont="1" applyFill="1" applyBorder="1" applyAlignment="1">
      <alignment horizontal="center" vertical="center" wrapText="1"/>
    </xf>
    <xf numFmtId="49" fontId="29" fillId="0" borderId="48" xfId="0" applyNumberFormat="1" applyFont="1" applyFill="1" applyBorder="1" applyAlignment="1">
      <alignment horizontal="center" vertical="center"/>
    </xf>
    <xf numFmtId="49" fontId="29" fillId="0" borderId="21" xfId="0" applyNumberFormat="1" applyFont="1" applyFill="1" applyBorder="1" applyAlignment="1">
      <alignment horizontal="center" vertical="center" wrapText="1"/>
    </xf>
    <xf numFmtId="49" fontId="29" fillId="0" borderId="7" xfId="93" applyNumberFormat="1" applyFont="1" applyFill="1" applyBorder="1" applyAlignment="1">
      <alignment horizontal="left" vertical="center" wrapText="1"/>
    </xf>
    <xf numFmtId="9" fontId="44" fillId="0" borderId="6" xfId="92" applyFont="1" applyFill="1" applyBorder="1" applyAlignment="1">
      <alignment horizontal="center" vertical="center" wrapText="1"/>
    </xf>
    <xf numFmtId="0" fontId="0" fillId="0" borderId="0" xfId="0" applyFill="1" applyBorder="1"/>
    <xf numFmtId="0" fontId="9" fillId="0" borderId="0" xfId="0" applyFont="1" applyFill="1" applyBorder="1"/>
    <xf numFmtId="0" fontId="59" fillId="0" borderId="0" xfId="105" applyFont="1" applyAlignment="1">
      <alignment vertical="top" wrapText="1"/>
    </xf>
    <xf numFmtId="0" fontId="8" fillId="0" borderId="0" xfId="105"/>
    <xf numFmtId="0" fontId="8" fillId="0" borderId="0" xfId="105" applyAlignment="1">
      <alignment vertical="top" wrapText="1"/>
    </xf>
    <xf numFmtId="0" fontId="29" fillId="0" borderId="7" xfId="0"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24"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7" xfId="0" applyFont="1" applyFill="1" applyBorder="1" applyAlignment="1">
      <alignment horizontal="center" vertical="center" wrapText="1"/>
    </xf>
    <xf numFmtId="0" fontId="41" fillId="0" borderId="0" xfId="0" applyFont="1" applyAlignment="1">
      <alignment horizontal="center"/>
    </xf>
    <xf numFmtId="49" fontId="41" fillId="0" borderId="0" xfId="54" applyNumberFormat="1" applyFont="1" applyFill="1" applyBorder="1" applyAlignment="1">
      <alignment horizontal="center" vertical="center"/>
    </xf>
    <xf numFmtId="0" fontId="34" fillId="0" borderId="0" xfId="0" applyFont="1" applyBorder="1" applyAlignment="1">
      <alignment horizontal="center" wrapText="1"/>
    </xf>
    <xf numFmtId="0" fontId="53" fillId="0" borderId="40" xfId="0" applyFont="1" applyFill="1" applyBorder="1"/>
    <xf numFmtId="0" fontId="31" fillId="0" borderId="0" xfId="0" applyFont="1" applyFill="1" applyBorder="1" applyAlignment="1">
      <alignment horizontal="left" vertical="center"/>
    </xf>
    <xf numFmtId="0" fontId="41" fillId="0" borderId="0" xfId="0" applyFont="1" applyFill="1" applyAlignment="1">
      <alignment horizontal="center"/>
    </xf>
    <xf numFmtId="0" fontId="53" fillId="0" borderId="0" xfId="0" applyFont="1" applyFill="1"/>
    <xf numFmtId="0" fontId="28" fillId="0" borderId="62" xfId="0" applyFont="1" applyFill="1" applyBorder="1" applyAlignment="1">
      <alignment horizontal="left" vertical="center"/>
    </xf>
    <xf numFmtId="0" fontId="53" fillId="0" borderId="65" xfId="0" applyFont="1" applyFill="1" applyBorder="1"/>
    <xf numFmtId="0" fontId="0" fillId="0" borderId="65" xfId="0" applyFont="1" applyFill="1" applyBorder="1"/>
    <xf numFmtId="0" fontId="0" fillId="0" borderId="65" xfId="0" applyFont="1" applyFill="1" applyBorder="1" applyAlignment="1">
      <alignment horizontal="center"/>
    </xf>
    <xf numFmtId="49" fontId="32" fillId="0" borderId="0" xfId="0" applyNumberFormat="1" applyFont="1" applyFill="1" applyBorder="1" applyAlignment="1">
      <alignment vertical="center"/>
    </xf>
    <xf numFmtId="0" fontId="53" fillId="0" borderId="44" xfId="0" applyFont="1" applyFill="1" applyBorder="1"/>
    <xf numFmtId="0" fontId="0" fillId="0" borderId="71" xfId="0" applyFont="1" applyBorder="1"/>
    <xf numFmtId="49" fontId="31" fillId="0" borderId="0" xfId="0" applyNumberFormat="1" applyFont="1" applyFill="1" applyBorder="1" applyAlignment="1">
      <alignment vertical="center" wrapText="1"/>
    </xf>
    <xf numFmtId="0" fontId="29" fillId="0" borderId="72" xfId="0" applyFont="1" applyBorder="1" applyAlignment="1">
      <alignment horizontal="center" vertical="center"/>
    </xf>
    <xf numFmtId="49" fontId="29" fillId="0" borderId="73" xfId="0" applyNumberFormat="1" applyFont="1" applyFill="1" applyBorder="1" applyAlignment="1">
      <alignment horizontal="center" vertical="center"/>
    </xf>
    <xf numFmtId="0" fontId="29" fillId="0" borderId="73" xfId="0" applyFont="1" applyBorder="1" applyAlignment="1">
      <alignment horizontal="center" vertical="center"/>
    </xf>
    <xf numFmtId="0" fontId="29" fillId="0" borderId="73" xfId="0" applyFont="1" applyFill="1" applyBorder="1" applyAlignment="1">
      <alignment horizontal="center" vertical="center"/>
    </xf>
    <xf numFmtId="49" fontId="29" fillId="0" borderId="73" xfId="0" applyNumberFormat="1"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59" xfId="0" applyFont="1" applyFill="1" applyBorder="1" applyAlignment="1">
      <alignment horizontal="center" vertical="center"/>
    </xf>
    <xf numFmtId="0" fontId="29" fillId="0" borderId="60" xfId="0" applyFont="1" applyFill="1" applyBorder="1" applyAlignment="1">
      <alignment horizontal="center" vertical="center"/>
    </xf>
    <xf numFmtId="0" fontId="29" fillId="0" borderId="23" xfId="0" applyFont="1" applyFill="1" applyBorder="1" applyAlignment="1">
      <alignment horizontal="center" vertical="center"/>
    </xf>
    <xf numFmtId="0" fontId="32" fillId="0" borderId="75" xfId="0" applyFont="1" applyFill="1" applyBorder="1" applyAlignment="1">
      <alignment horizontal="center" vertical="center"/>
    </xf>
    <xf numFmtId="0" fontId="29" fillId="0" borderId="39" xfId="0" applyFont="1" applyFill="1" applyBorder="1" applyAlignment="1">
      <alignment horizontal="center" vertical="center" wrapText="1"/>
    </xf>
    <xf numFmtId="0" fontId="29" fillId="0" borderId="0" xfId="0" applyFont="1" applyFill="1" applyAlignment="1">
      <alignment horizontal="center" vertical="center"/>
    </xf>
    <xf numFmtId="0" fontId="0" fillId="0" borderId="0" xfId="0" applyFill="1" applyBorder="1" applyAlignment="1">
      <alignment wrapText="1"/>
    </xf>
    <xf numFmtId="49" fontId="29" fillId="0" borderId="76" xfId="93" applyNumberFormat="1" applyFont="1" applyFill="1" applyBorder="1" applyAlignment="1">
      <alignment horizontal="center" vertical="center" wrapText="1"/>
    </xf>
    <xf numFmtId="49" fontId="29" fillId="0" borderId="78" xfId="93" applyNumberFormat="1" applyFont="1" applyFill="1" applyBorder="1" applyAlignment="1">
      <alignment horizontal="left" vertical="center" wrapText="1"/>
    </xf>
    <xf numFmtId="49" fontId="29" fillId="0" borderId="79" xfId="93" applyNumberFormat="1" applyFont="1" applyFill="1" applyBorder="1" applyAlignment="1">
      <alignment horizontal="center" vertical="center" wrapText="1"/>
    </xf>
    <xf numFmtId="49" fontId="29" fillId="29" borderId="79" xfId="93" applyNumberFormat="1" applyFont="1" applyFill="1" applyBorder="1" applyAlignment="1">
      <alignment horizontal="center" vertical="center" wrapText="1"/>
    </xf>
    <xf numFmtId="49" fontId="29" fillId="28" borderId="79" xfId="93" applyNumberFormat="1" applyFont="1" applyFill="1" applyBorder="1" applyAlignment="1">
      <alignment horizontal="center" vertical="center" wrapText="1"/>
    </xf>
    <xf numFmtId="0" fontId="29" fillId="0" borderId="80" xfId="0" applyFont="1" applyFill="1" applyBorder="1" applyAlignment="1">
      <alignment horizontal="center" vertical="center" wrapText="1"/>
    </xf>
    <xf numFmtId="0" fontId="44" fillId="0" borderId="44" xfId="0" applyFont="1" applyFill="1" applyBorder="1"/>
    <xf numFmtId="0" fontId="0" fillId="0" borderId="44" xfId="0" applyFill="1" applyBorder="1"/>
    <xf numFmtId="49" fontId="29" fillId="0" borderId="78" xfId="0" applyNumberFormat="1" applyFont="1" applyFill="1" applyBorder="1" applyAlignment="1">
      <alignment horizontal="center" vertical="center"/>
    </xf>
    <xf numFmtId="49" fontId="29" fillId="0" borderId="81" xfId="0" applyNumberFormat="1" applyFont="1" applyFill="1" applyBorder="1" applyAlignment="1">
      <alignment horizontal="center" vertical="center"/>
    </xf>
    <xf numFmtId="49" fontId="29" fillId="0" borderId="79" xfId="0" applyNumberFormat="1" applyFont="1" applyFill="1" applyBorder="1" applyAlignment="1">
      <alignment horizontal="center" vertical="center"/>
    </xf>
    <xf numFmtId="49" fontId="29" fillId="0" borderId="79" xfId="0" applyNumberFormat="1" applyFont="1" applyFill="1" applyBorder="1" applyAlignment="1">
      <alignment horizontal="center" vertical="center" wrapText="1"/>
    </xf>
    <xf numFmtId="0" fontId="29" fillId="0" borderId="79" xfId="0" applyFont="1" applyFill="1" applyBorder="1" applyAlignment="1">
      <alignment horizontal="center" vertical="center"/>
    </xf>
    <xf numFmtId="49" fontId="29" fillId="0" borderId="82" xfId="0" applyNumberFormat="1" applyFont="1" applyFill="1" applyBorder="1" applyAlignment="1">
      <alignment horizontal="center" vertical="center" wrapText="1"/>
    </xf>
    <xf numFmtId="0" fontId="29" fillId="0" borderId="83" xfId="0" applyFont="1" applyFill="1" applyBorder="1" applyAlignment="1">
      <alignment horizontal="center" vertical="center" wrapText="1"/>
    </xf>
    <xf numFmtId="0" fontId="0" fillId="0" borderId="34" xfId="0" applyFont="1" applyBorder="1"/>
    <xf numFmtId="49" fontId="32" fillId="0" borderId="84" xfId="0" applyNumberFormat="1" applyFont="1" applyFill="1" applyBorder="1" applyAlignment="1">
      <alignment horizontal="center" vertical="center"/>
    </xf>
    <xf numFmtId="0" fontId="32" fillId="0" borderId="87" xfId="0" applyFont="1" applyFill="1" applyBorder="1" applyAlignment="1">
      <alignment horizontal="center"/>
    </xf>
    <xf numFmtId="49" fontId="29" fillId="0" borderId="42" xfId="91" applyNumberFormat="1" applyFont="1" applyFill="1" applyBorder="1" applyAlignment="1">
      <alignment vertical="center"/>
    </xf>
    <xf numFmtId="0" fontId="29" fillId="0" borderId="30"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0" fillId="0" borderId="44" xfId="0" applyFont="1" applyFill="1" applyBorder="1"/>
    <xf numFmtId="9" fontId="44" fillId="0" borderId="27" xfId="92" applyFont="1" applyFill="1" applyBorder="1" applyAlignment="1">
      <alignment horizontal="center" vertical="center" wrapText="1"/>
    </xf>
    <xf numFmtId="0" fontId="0" fillId="0" borderId="65" xfId="0" applyFont="1" applyBorder="1"/>
    <xf numFmtId="9" fontId="44" fillId="0" borderId="65" xfId="92" applyFont="1" applyFill="1" applyBorder="1" applyAlignment="1">
      <alignment horizontal="center" vertical="center" wrapText="1"/>
    </xf>
    <xf numFmtId="9" fontId="0" fillId="0" borderId="65" xfId="0" applyNumberFormat="1" applyFont="1" applyFill="1" applyBorder="1"/>
    <xf numFmtId="49" fontId="29" fillId="0" borderId="0" xfId="93" applyNumberFormat="1" applyFont="1" applyFill="1" applyBorder="1" applyAlignment="1">
      <alignment horizontal="left" vertical="center" wrapText="1"/>
    </xf>
    <xf numFmtId="0" fontId="29" fillId="0" borderId="61" xfId="0" applyFont="1" applyFill="1" applyBorder="1" applyAlignment="1">
      <alignment horizontal="center" vertical="center" wrapText="1"/>
    </xf>
    <xf numFmtId="0" fontId="44" fillId="0" borderId="40" xfId="0" applyFont="1" applyFill="1" applyBorder="1"/>
    <xf numFmtId="0" fontId="32" fillId="0" borderId="94" xfId="0" applyFont="1" applyFill="1" applyBorder="1" applyAlignment="1">
      <alignment horizontal="center" vertical="center"/>
    </xf>
    <xf numFmtId="49" fontId="29" fillId="0" borderId="55" xfId="0" applyNumberFormat="1" applyFont="1" applyFill="1" applyBorder="1" applyAlignment="1">
      <alignment horizontal="center" vertical="center" wrapText="1"/>
    </xf>
    <xf numFmtId="49" fontId="29" fillId="0" borderId="31" xfId="0" applyNumberFormat="1" applyFont="1" applyFill="1" applyBorder="1" applyAlignment="1">
      <alignment horizontal="center" vertical="center" wrapText="1"/>
    </xf>
    <xf numFmtId="49" fontId="29" fillId="0" borderId="33" xfId="0" applyNumberFormat="1" applyFont="1" applyFill="1" applyBorder="1" applyAlignment="1">
      <alignment horizontal="center" vertical="center" wrapText="1"/>
    </xf>
    <xf numFmtId="0" fontId="29" fillId="0" borderId="31" xfId="0" applyFont="1" applyFill="1" applyBorder="1" applyAlignment="1">
      <alignment horizontal="center" vertical="center" wrapText="1"/>
    </xf>
    <xf numFmtId="49" fontId="29" fillId="0" borderId="96" xfId="0" applyNumberFormat="1" applyFont="1" applyFill="1" applyBorder="1" applyAlignment="1">
      <alignment horizontal="center" vertical="center"/>
    </xf>
    <xf numFmtId="0" fontId="32"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0" xfId="0" applyFont="1" applyFill="1" applyBorder="1" applyAlignment="1">
      <alignment horizontal="center" vertical="center"/>
    </xf>
    <xf numFmtId="9" fontId="0" fillId="0" borderId="0" xfId="0" applyNumberFormat="1" applyFont="1" applyFill="1" applyBorder="1"/>
    <xf numFmtId="49" fontId="0" fillId="0" borderId="65" xfId="91" applyNumberFormat="1" applyFont="1" applyFill="1" applyBorder="1" applyAlignment="1">
      <alignment vertical="center"/>
    </xf>
    <xf numFmtId="0" fontId="0" fillId="0" borderId="65" xfId="91" applyNumberFormat="1" applyFont="1" applyFill="1" applyBorder="1" applyAlignment="1">
      <alignment horizontal="center" vertical="center"/>
    </xf>
    <xf numFmtId="49" fontId="0" fillId="0" borderId="65" xfId="91" applyNumberFormat="1" applyFont="1" applyFill="1" applyBorder="1" applyAlignment="1">
      <alignment vertical="center" wrapText="1"/>
    </xf>
    <xf numFmtId="0" fontId="0" fillId="28" borderId="65" xfId="0" applyFont="1" applyFill="1" applyBorder="1"/>
    <xf numFmtId="0" fontId="0" fillId="0" borderId="65" xfId="0" applyFill="1" applyBorder="1"/>
    <xf numFmtId="0" fontId="0" fillId="0" borderId="51" xfId="0" applyFill="1" applyBorder="1"/>
    <xf numFmtId="9" fontId="0" fillId="59" borderId="28" xfId="0" applyNumberFormat="1" applyFont="1" applyFill="1" applyBorder="1"/>
    <xf numFmtId="9" fontId="0" fillId="59" borderId="38" xfId="0" applyNumberFormat="1" applyFont="1" applyFill="1" applyBorder="1"/>
    <xf numFmtId="9" fontId="0" fillId="59" borderId="65" xfId="0" applyNumberFormat="1" applyFont="1" applyFill="1" applyBorder="1"/>
    <xf numFmtId="0" fontId="0" fillId="59" borderId="28" xfId="91" applyNumberFormat="1" applyFont="1" applyFill="1" applyBorder="1" applyAlignment="1">
      <alignment horizontal="center" vertical="center"/>
    </xf>
    <xf numFmtId="1" fontId="0" fillId="59" borderId="28" xfId="91" applyNumberFormat="1" applyFont="1" applyFill="1" applyBorder="1" applyAlignment="1">
      <alignment horizontal="center" vertical="center"/>
    </xf>
    <xf numFmtId="0" fontId="0" fillId="59" borderId="38" xfId="91" applyNumberFormat="1" applyFont="1" applyFill="1" applyBorder="1" applyAlignment="1">
      <alignment horizontal="center" vertical="center"/>
    </xf>
    <xf numFmtId="0" fontId="0" fillId="59" borderId="65" xfId="91" applyNumberFormat="1" applyFont="1" applyFill="1" applyBorder="1" applyAlignment="1">
      <alignment horizontal="center" vertical="center"/>
    </xf>
    <xf numFmtId="49" fontId="0" fillId="59" borderId="28" xfId="91" applyNumberFormat="1" applyFont="1" applyFill="1" applyBorder="1" applyAlignment="1">
      <alignment vertical="center" wrapText="1"/>
    </xf>
    <xf numFmtId="49" fontId="0" fillId="59" borderId="38" xfId="91" applyNumberFormat="1" applyFont="1" applyFill="1" applyBorder="1" applyAlignment="1">
      <alignment vertical="center" wrapText="1"/>
    </xf>
    <xf numFmtId="49" fontId="0" fillId="59" borderId="65" xfId="91" applyNumberFormat="1" applyFont="1" applyFill="1" applyBorder="1" applyAlignment="1">
      <alignment vertical="center" wrapText="1"/>
    </xf>
    <xf numFmtId="49" fontId="29" fillId="0" borderId="101" xfId="102" applyNumberFormat="1" applyFont="1" applyFill="1" applyBorder="1" applyAlignment="1">
      <alignment horizontal="center" vertical="center" wrapText="1"/>
    </xf>
    <xf numFmtId="49" fontId="29" fillId="0" borderId="102" xfId="102" applyNumberFormat="1" applyFont="1" applyFill="1" applyBorder="1" applyAlignment="1">
      <alignment horizontal="center" vertical="center" wrapText="1"/>
    </xf>
    <xf numFmtId="49" fontId="29" fillId="28" borderId="103" xfId="102" applyNumberFormat="1" applyFont="1" applyFill="1" applyBorder="1" applyAlignment="1">
      <alignment vertical="center" wrapText="1"/>
    </xf>
    <xf numFmtId="0" fontId="29" fillId="0" borderId="104" xfId="0"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49" fontId="0" fillId="0" borderId="65" xfId="0" applyNumberFormat="1" applyFont="1" applyFill="1" applyBorder="1" applyAlignment="1">
      <alignment vertical="center"/>
    </xf>
    <xf numFmtId="0" fontId="0" fillId="0" borderId="65" xfId="0" applyNumberFormat="1" applyFont="1" applyFill="1" applyBorder="1" applyAlignment="1">
      <alignment horizontal="center" vertical="center"/>
    </xf>
    <xf numFmtId="0" fontId="0" fillId="0" borderId="65" xfId="0" applyNumberFormat="1" applyFont="1" applyFill="1" applyBorder="1" applyAlignment="1">
      <alignment horizontal="center" vertical="center" wrapText="1"/>
    </xf>
    <xf numFmtId="49" fontId="0" fillId="0" borderId="65" xfId="0" applyNumberFormat="1" applyFont="1" applyFill="1" applyBorder="1" applyAlignment="1">
      <alignment vertical="center" wrapText="1"/>
    </xf>
    <xf numFmtId="0" fontId="0" fillId="0" borderId="106" xfId="0" applyFont="1" applyBorder="1"/>
    <xf numFmtId="9" fontId="0" fillId="61" borderId="28" xfId="0" applyNumberFormat="1" applyFont="1" applyFill="1" applyBorder="1"/>
    <xf numFmtId="9" fontId="0" fillId="61" borderId="38" xfId="0" applyNumberFormat="1" applyFont="1" applyFill="1" applyBorder="1"/>
    <xf numFmtId="9" fontId="0" fillId="61" borderId="105" xfId="0" applyNumberFormat="1" applyFont="1" applyFill="1" applyBorder="1"/>
    <xf numFmtId="0" fontId="0" fillId="0" borderId="106" xfId="0" applyFill="1" applyBorder="1"/>
    <xf numFmtId="0" fontId="32" fillId="0" borderId="97" xfId="0" applyFont="1" applyFill="1" applyBorder="1" applyAlignment="1">
      <alignment horizontal="left" vertical="center"/>
    </xf>
    <xf numFmtId="0" fontId="32" fillId="0" borderId="107" xfId="0" applyFont="1" applyFill="1" applyBorder="1" applyAlignment="1">
      <alignment horizontal="left" vertical="center"/>
    </xf>
    <xf numFmtId="0" fontId="29" fillId="0" borderId="109" xfId="0" applyFont="1" applyFill="1" applyBorder="1" applyAlignment="1">
      <alignment horizontal="center" vertical="center" wrapText="1"/>
    </xf>
    <xf numFmtId="49" fontId="32" fillId="0" borderId="110" xfId="53" applyNumberFormat="1" applyFont="1" applyFill="1" applyBorder="1" applyAlignment="1">
      <alignment horizontal="center" vertical="center"/>
    </xf>
    <xf numFmtId="0" fontId="29" fillId="0" borderId="53"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5" xfId="0" applyFont="1" applyFill="1" applyBorder="1" applyAlignment="1">
      <alignment horizontal="center" vertical="center" textRotation="90"/>
    </xf>
    <xf numFmtId="0" fontId="29" fillId="0" borderId="33" xfId="0" applyFont="1" applyFill="1" applyBorder="1" applyAlignment="1">
      <alignment horizontal="center" vertical="center" textRotation="90"/>
    </xf>
    <xf numFmtId="0" fontId="29" fillId="0" borderId="50" xfId="0" applyFont="1" applyFill="1" applyBorder="1" applyAlignment="1">
      <alignment horizontal="center" vertical="center" textRotation="90"/>
    </xf>
    <xf numFmtId="0" fontId="29" fillId="0" borderId="31" xfId="0" applyFont="1" applyFill="1" applyBorder="1" applyAlignment="1">
      <alignment horizontal="center" vertical="center" textRotation="90"/>
    </xf>
    <xf numFmtId="0" fontId="29" fillId="0" borderId="54" xfId="0" applyFont="1" applyFill="1" applyBorder="1" applyAlignment="1">
      <alignment horizontal="center" vertical="center" textRotation="90"/>
    </xf>
    <xf numFmtId="0" fontId="29" fillId="0" borderId="32" xfId="0" applyFont="1" applyFill="1" applyBorder="1" applyAlignment="1">
      <alignment horizontal="center" vertical="center" textRotation="90"/>
    </xf>
    <xf numFmtId="0" fontId="7" fillId="0" borderId="0" xfId="105" applyFont="1"/>
    <xf numFmtId="0" fontId="60" fillId="0" borderId="0" xfId="0" applyFont="1"/>
    <xf numFmtId="0" fontId="60" fillId="0" borderId="0" xfId="0" applyFont="1" applyBorder="1"/>
    <xf numFmtId="49" fontId="60" fillId="0" borderId="0" xfId="102" applyNumberFormat="1" applyFont="1" applyFill="1" applyBorder="1" applyAlignment="1">
      <alignment vertical="center"/>
    </xf>
    <xf numFmtId="49" fontId="60" fillId="0" borderId="0" xfId="102" applyNumberFormat="1" applyFont="1" applyFill="1" applyBorder="1" applyAlignment="1">
      <alignment horizontal="center" vertical="center"/>
    </xf>
    <xf numFmtId="49" fontId="60" fillId="0" borderId="0" xfId="102" applyNumberFormat="1" applyFont="1" applyFill="1" applyBorder="1" applyAlignment="1">
      <alignment vertical="center" wrapText="1"/>
    </xf>
    <xf numFmtId="49" fontId="60" fillId="28" borderId="0" xfId="102" applyNumberFormat="1" applyFont="1" applyFill="1" applyBorder="1" applyAlignment="1">
      <alignment vertical="center" wrapText="1"/>
    </xf>
    <xf numFmtId="0" fontId="60" fillId="0" borderId="0" xfId="0" applyFont="1" applyFill="1" applyBorder="1"/>
    <xf numFmtId="49" fontId="60" fillId="0" borderId="0" xfId="0" applyNumberFormat="1" applyFont="1" applyFill="1" applyBorder="1" applyAlignment="1">
      <alignment vertical="center"/>
    </xf>
    <xf numFmtId="0" fontId="60" fillId="0" borderId="0" xfId="0" applyNumberFormat="1" applyFont="1" applyFill="1" applyBorder="1" applyAlignment="1">
      <alignment horizontal="center" vertical="center"/>
    </xf>
    <xf numFmtId="0" fontId="60" fillId="0" borderId="0" xfId="0" applyNumberFormat="1" applyFont="1" applyFill="1" applyBorder="1" applyAlignment="1">
      <alignment horizontal="center" vertical="center" wrapText="1"/>
    </xf>
    <xf numFmtId="49" fontId="60" fillId="0" borderId="0" xfId="91" applyNumberFormat="1" applyFont="1" applyFill="1" applyBorder="1" applyAlignment="1">
      <alignment horizontal="left" vertical="center"/>
    </xf>
    <xf numFmtId="0" fontId="30" fillId="0" borderId="8" xfId="0" applyFont="1" applyBorder="1" applyAlignment="1">
      <alignment horizontal="center"/>
    </xf>
    <xf numFmtId="0" fontId="30" fillId="0" borderId="8" xfId="0" applyFont="1" applyBorder="1" applyAlignment="1">
      <alignment horizontal="left"/>
    </xf>
    <xf numFmtId="0" fontId="29" fillId="0" borderId="112" xfId="0" applyFont="1" applyFill="1" applyBorder="1" applyAlignment="1">
      <alignment horizontal="center" vertical="center" wrapText="1"/>
    </xf>
    <xf numFmtId="0" fontId="0" fillId="0" borderId="0" xfId="0" applyAlignment="1">
      <alignment wrapText="1"/>
    </xf>
    <xf numFmtId="0" fontId="61" fillId="0" borderId="0" xfId="0" applyFont="1"/>
    <xf numFmtId="0" fontId="44" fillId="0" borderId="6" xfId="0" applyFont="1" applyFill="1" applyBorder="1" applyAlignment="1">
      <alignment horizontal="center" vertical="center"/>
    </xf>
    <xf numFmtId="0" fontId="29" fillId="0" borderId="7" xfId="0" applyFont="1" applyFill="1" applyBorder="1" applyAlignment="1">
      <alignment horizontal="center" vertical="center" wrapText="1"/>
    </xf>
    <xf numFmtId="0" fontId="0" fillId="0" borderId="45" xfId="0" applyFont="1" applyFill="1" applyBorder="1" applyAlignment="1">
      <alignment horizontal="center"/>
    </xf>
    <xf numFmtId="0" fontId="0" fillId="0" borderId="44" xfId="0" applyFont="1" applyFill="1" applyBorder="1" applyAlignment="1">
      <alignment horizontal="center"/>
    </xf>
    <xf numFmtId="0" fontId="0" fillId="0" borderId="116" xfId="0" applyFont="1" applyFill="1" applyBorder="1" applyAlignment="1">
      <alignment horizontal="center"/>
    </xf>
    <xf numFmtId="0" fontId="0" fillId="0" borderId="118" xfId="0" applyFont="1" applyFill="1" applyBorder="1" applyAlignment="1">
      <alignment horizontal="center"/>
    </xf>
    <xf numFmtId="0" fontId="0" fillId="0" borderId="118" xfId="0" applyFont="1" applyFill="1" applyBorder="1"/>
    <xf numFmtId="0" fontId="0" fillId="0" borderId="118" xfId="0" applyFont="1" applyBorder="1"/>
    <xf numFmtId="0" fontId="0" fillId="0" borderId="44" xfId="0" applyFont="1" applyBorder="1"/>
    <xf numFmtId="0" fontId="0" fillId="0" borderId="44" xfId="0" applyFont="1" applyFill="1" applyBorder="1" applyAlignment="1">
      <alignment horizontal="center" vertical="center"/>
    </xf>
    <xf numFmtId="0" fontId="53" fillId="0" borderId="116" xfId="0" applyFont="1" applyFill="1" applyBorder="1"/>
    <xf numFmtId="0" fontId="28" fillId="0" borderId="114" xfId="0" applyFont="1" applyFill="1" applyBorder="1" applyAlignment="1">
      <alignment horizontal="left" vertical="center"/>
    </xf>
    <xf numFmtId="0" fontId="29" fillId="28" borderId="122" xfId="0" applyFont="1" applyFill="1" applyBorder="1" applyAlignment="1">
      <alignment horizontal="center" vertical="center"/>
    </xf>
    <xf numFmtId="0" fontId="53" fillId="0" borderId="124" xfId="0" applyFont="1" applyFill="1" applyBorder="1"/>
    <xf numFmtId="0" fontId="29" fillId="0" borderId="125"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0" borderId="127" xfId="0" applyFont="1" applyFill="1" applyBorder="1" applyAlignment="1">
      <alignment horizontal="center" vertical="center" wrapText="1"/>
    </xf>
    <xf numFmtId="0" fontId="53" fillId="0" borderId="118" xfId="0" applyFont="1" applyFill="1" applyBorder="1"/>
    <xf numFmtId="0" fontId="63" fillId="0" borderId="65" xfId="0" applyFont="1" applyFill="1" applyBorder="1" applyAlignment="1">
      <alignment vertical="center" wrapText="1"/>
    </xf>
    <xf numFmtId="0" fontId="9" fillId="0" borderId="65" xfId="0" applyFont="1" applyFill="1" applyBorder="1" applyAlignment="1">
      <alignment vertical="center" wrapText="1"/>
    </xf>
    <xf numFmtId="0" fontId="63" fillId="0" borderId="65" xfId="0" applyFont="1" applyBorder="1" applyAlignment="1">
      <alignment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vertical="center"/>
    </xf>
    <xf numFmtId="0" fontId="0" fillId="0" borderId="116" xfId="0" applyFont="1" applyBorder="1" applyAlignment="1">
      <alignment horizontal="left" vertical="center"/>
    </xf>
    <xf numFmtId="0" fontId="0" fillId="0" borderId="0" xfId="0" applyFont="1" applyAlignment="1">
      <alignment horizontal="left" vertical="center"/>
    </xf>
    <xf numFmtId="0" fontId="0" fillId="0" borderId="116" xfId="0" applyFont="1" applyFill="1" applyBorder="1" applyAlignment="1">
      <alignment horizontal="left" vertical="center"/>
    </xf>
    <xf numFmtId="0" fontId="0" fillId="0" borderId="0" xfId="0" applyFont="1" applyFill="1" applyAlignment="1">
      <alignment horizontal="left" vertical="center"/>
    </xf>
    <xf numFmtId="0" fontId="63" fillId="0" borderId="65" xfId="0" applyFont="1" applyBorder="1" applyAlignment="1">
      <alignment horizontal="center" vertical="center" wrapText="1"/>
    </xf>
    <xf numFmtId="0" fontId="0" fillId="0" borderId="65" xfId="0" applyFont="1" applyFill="1" applyBorder="1" applyAlignment="1">
      <alignment horizontal="center" vertical="center"/>
    </xf>
    <xf numFmtId="0" fontId="53" fillId="0" borderId="115" xfId="0" applyFont="1" applyFill="1" applyBorder="1"/>
    <xf numFmtId="49" fontId="27" fillId="0" borderId="132" xfId="0" applyNumberFormat="1" applyFont="1" applyFill="1" applyBorder="1" applyAlignment="1">
      <alignment vertical="center"/>
    </xf>
    <xf numFmtId="49" fontId="27" fillId="0" borderId="133" xfId="0" applyNumberFormat="1" applyFont="1" applyFill="1" applyBorder="1" applyAlignment="1">
      <alignment vertical="center"/>
    </xf>
    <xf numFmtId="49" fontId="27" fillId="0" borderId="133" xfId="0" applyNumberFormat="1" applyFont="1" applyFill="1" applyBorder="1" applyAlignment="1">
      <alignment horizontal="center" vertical="center"/>
    </xf>
    <xf numFmtId="0" fontId="36" fillId="0" borderId="134" xfId="0" applyFont="1" applyBorder="1" applyAlignment="1">
      <alignment horizontal="center" vertical="center"/>
    </xf>
    <xf numFmtId="0" fontId="0" fillId="0" borderId="62" xfId="0" applyFont="1" applyBorder="1" applyAlignment="1">
      <alignment horizontal="center" vertical="center"/>
    </xf>
    <xf numFmtId="49" fontId="27" fillId="0" borderId="135" xfId="0" applyNumberFormat="1" applyFont="1" applyFill="1" applyBorder="1" applyAlignment="1">
      <alignment vertical="center"/>
    </xf>
    <xf numFmtId="0" fontId="63" fillId="0" borderId="0" xfId="0" applyFont="1" applyBorder="1" applyAlignment="1">
      <alignment wrapText="1"/>
    </xf>
    <xf numFmtId="0" fontId="62" fillId="0" borderId="131" xfId="0" applyFont="1" applyFill="1" applyBorder="1" applyAlignment="1">
      <alignment vertical="center"/>
    </xf>
    <xf numFmtId="0" fontId="0" fillId="0" borderId="118" xfId="0" applyFont="1" applyFill="1" applyBorder="1" applyAlignment="1">
      <alignment horizontal="center" vertical="center"/>
    </xf>
    <xf numFmtId="0" fontId="0" fillId="0" borderId="65" xfId="0" applyFont="1" applyBorder="1" applyAlignment="1">
      <alignment horizontal="center" vertical="center"/>
    </xf>
    <xf numFmtId="0" fontId="0" fillId="0" borderId="118" xfId="0" applyFont="1" applyBorder="1" applyAlignment="1">
      <alignment horizontal="center" vertical="center"/>
    </xf>
    <xf numFmtId="0" fontId="0" fillId="0" borderId="44" xfId="0" applyFont="1" applyBorder="1" applyAlignment="1">
      <alignment horizontal="center" vertical="center"/>
    </xf>
    <xf numFmtId="0" fontId="0" fillId="0" borderId="98" xfId="0" applyFont="1" applyBorder="1" applyAlignment="1">
      <alignment horizontal="center" vertical="center"/>
    </xf>
    <xf numFmtId="0" fontId="0" fillId="0" borderId="124" xfId="0" applyFont="1" applyFill="1" applyBorder="1" applyAlignment="1">
      <alignment horizontal="center" vertical="center"/>
    </xf>
    <xf numFmtId="0" fontId="0" fillId="0" borderId="124" xfId="0" applyFont="1" applyFill="1" applyBorder="1" applyAlignment="1">
      <alignment horizontal="center"/>
    </xf>
    <xf numFmtId="0" fontId="0" fillId="0" borderId="136"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7" xfId="0" applyFont="1" applyBorder="1" applyAlignment="1">
      <alignment horizontal="center" vertical="center"/>
    </xf>
    <xf numFmtId="0" fontId="0" fillId="0" borderId="129" xfId="0" applyFont="1" applyBorder="1" applyAlignment="1">
      <alignment horizontal="center" vertical="center"/>
    </xf>
    <xf numFmtId="0" fontId="0" fillId="0" borderId="137" xfId="0" applyFont="1" applyBorder="1" applyAlignment="1">
      <alignment horizontal="center" vertical="center"/>
    </xf>
    <xf numFmtId="0" fontId="0" fillId="0" borderId="121" xfId="0" applyFont="1" applyBorder="1" applyAlignment="1">
      <alignment horizontal="center" vertical="center"/>
    </xf>
    <xf numFmtId="0" fontId="0" fillId="0" borderId="65" xfId="0" applyFont="1" applyFill="1" applyBorder="1" applyAlignment="1">
      <alignment horizontal="left" vertical="center"/>
    </xf>
    <xf numFmtId="0" fontId="0" fillId="0" borderId="65" xfId="0" applyFont="1" applyFill="1" applyBorder="1" applyAlignment="1">
      <alignment horizontal="left" vertical="center" wrapText="1"/>
    </xf>
    <xf numFmtId="0" fontId="63" fillId="0" borderId="115" xfId="0" applyFont="1" applyFill="1" applyBorder="1" applyAlignment="1">
      <alignment vertical="center" wrapText="1"/>
    </xf>
    <xf numFmtId="0" fontId="0" fillId="0" borderId="65" xfId="0" applyFont="1" applyFill="1" applyBorder="1" applyAlignment="1">
      <alignment horizontal="left"/>
    </xf>
    <xf numFmtId="0" fontId="62" fillId="0" borderId="130" xfId="0" applyFont="1" applyFill="1" applyBorder="1" applyAlignment="1">
      <alignment vertical="center"/>
    </xf>
    <xf numFmtId="0" fontId="53" fillId="0" borderId="140" xfId="0" applyFont="1" applyFill="1" applyBorder="1"/>
    <xf numFmtId="0" fontId="0" fillId="0" borderId="45" xfId="0" applyFont="1" applyFill="1" applyBorder="1" applyAlignment="1">
      <alignment horizontal="center" vertical="center"/>
    </xf>
    <xf numFmtId="0" fontId="53" fillId="0" borderId="123" xfId="0" applyFont="1" applyFill="1" applyBorder="1"/>
    <xf numFmtId="0" fontId="0" fillId="0" borderId="65" xfId="0" applyFont="1" applyFill="1" applyBorder="1" applyAlignment="1">
      <alignment vertical="center" wrapText="1"/>
    </xf>
    <xf numFmtId="0" fontId="0" fillId="60" borderId="65" xfId="0" applyFont="1" applyFill="1" applyBorder="1" applyAlignment="1">
      <alignment vertical="center" wrapText="1"/>
    </xf>
    <xf numFmtId="0" fontId="0" fillId="60" borderId="45" xfId="0" applyFont="1" applyFill="1" applyBorder="1" applyAlignment="1">
      <alignment vertical="center" wrapText="1"/>
    </xf>
    <xf numFmtId="0" fontId="0" fillId="60" borderId="116" xfId="0" applyFont="1" applyFill="1" applyBorder="1" applyAlignment="1">
      <alignment vertical="center" wrapText="1"/>
    </xf>
    <xf numFmtId="0" fontId="0" fillId="60" borderId="44" xfId="0" applyFont="1" applyFill="1" applyBorder="1" applyAlignment="1">
      <alignment vertical="center" wrapText="1"/>
    </xf>
    <xf numFmtId="0" fontId="0" fillId="60" borderId="65" xfId="0" applyFont="1" applyFill="1" applyBorder="1" applyAlignment="1">
      <alignment wrapText="1"/>
    </xf>
    <xf numFmtId="0" fontId="0" fillId="0" borderId="65" xfId="0" applyFont="1" applyBorder="1" applyAlignment="1">
      <alignment vertical="center" wrapText="1"/>
    </xf>
    <xf numFmtId="0" fontId="29" fillId="0" borderId="131" xfId="0" applyFont="1" applyFill="1" applyBorder="1" applyAlignment="1">
      <alignment horizontal="left" vertical="center"/>
    </xf>
    <xf numFmtId="0" fontId="0" fillId="0" borderId="119" xfId="0" applyFont="1" applyFill="1" applyBorder="1" applyAlignment="1">
      <alignment horizontal="center" vertical="center" wrapText="1"/>
    </xf>
    <xf numFmtId="0" fontId="0" fillId="62" borderId="44" xfId="0" applyFont="1" applyFill="1" applyBorder="1" applyAlignment="1">
      <alignment horizontal="center" vertical="center" wrapText="1"/>
    </xf>
    <xf numFmtId="0" fontId="0" fillId="62" borderId="44" xfId="0" applyFont="1" applyFill="1" applyBorder="1" applyAlignment="1">
      <alignment horizontal="left" vertical="center" wrapText="1"/>
    </xf>
    <xf numFmtId="0" fontId="0" fillId="62" borderId="65" xfId="0" applyFont="1" applyFill="1" applyBorder="1" applyAlignment="1">
      <alignment horizontal="center" vertical="center" wrapText="1"/>
    </xf>
    <xf numFmtId="0" fontId="0" fillId="62" borderId="65" xfId="0" applyFont="1" applyFill="1" applyBorder="1" applyAlignment="1">
      <alignment horizontal="left" vertical="center" wrapText="1"/>
    </xf>
    <xf numFmtId="0" fontId="0" fillId="62" borderId="118" xfId="0" applyFont="1" applyFill="1" applyBorder="1" applyAlignment="1">
      <alignment horizontal="center" vertical="center" wrapText="1"/>
    </xf>
    <xf numFmtId="0" fontId="0" fillId="62" borderId="118" xfId="0" applyFont="1" applyFill="1" applyBorder="1" applyAlignment="1">
      <alignment horizontal="left" vertical="center" wrapText="1"/>
    </xf>
    <xf numFmtId="0" fontId="0" fillId="0" borderId="138" xfId="0" applyFont="1" applyFill="1" applyBorder="1" applyAlignment="1">
      <alignment horizontal="center" vertical="center" wrapText="1"/>
    </xf>
    <xf numFmtId="0" fontId="0" fillId="0" borderId="115" xfId="0" applyFont="1" applyFill="1" applyBorder="1" applyAlignment="1">
      <alignment horizontal="center" vertical="center" wrapText="1"/>
    </xf>
    <xf numFmtId="0" fontId="60" fillId="0" borderId="13" xfId="0" applyFont="1" applyFill="1" applyBorder="1" applyAlignment="1">
      <alignment horizontal="center" vertical="center"/>
    </xf>
    <xf numFmtId="0" fontId="60" fillId="28" borderId="47" xfId="0" applyFont="1" applyFill="1" applyBorder="1" applyAlignment="1">
      <alignment horizontal="center" vertical="center"/>
    </xf>
    <xf numFmtId="49" fontId="9" fillId="0" borderId="141" xfId="0" applyNumberFormat="1" applyFont="1" applyFill="1" applyBorder="1" applyAlignment="1">
      <alignment horizontal="center" vertical="center"/>
    </xf>
    <xf numFmtId="49" fontId="0" fillId="0" borderId="141" xfId="0" applyNumberFormat="1" applyFill="1" applyBorder="1" applyAlignment="1">
      <alignment horizontal="center" vertical="center"/>
    </xf>
    <xf numFmtId="0" fontId="29" fillId="28" borderId="50" xfId="0" applyFont="1" applyFill="1" applyBorder="1" applyAlignment="1">
      <alignment horizontal="center" vertical="center"/>
    </xf>
    <xf numFmtId="0" fontId="32" fillId="0" borderId="12" xfId="0" applyFont="1" applyFill="1" applyBorder="1" applyAlignment="1">
      <alignment vertical="center"/>
    </xf>
    <xf numFmtId="0" fontId="65" fillId="0" borderId="58" xfId="0" applyFont="1" applyFill="1" applyBorder="1" applyAlignment="1">
      <alignment horizontal="center" vertical="center"/>
    </xf>
    <xf numFmtId="49" fontId="60" fillId="0" borderId="12" xfId="91" applyNumberFormat="1" applyFont="1" applyFill="1" applyBorder="1" applyAlignment="1">
      <alignment horizontal="center" vertical="center"/>
    </xf>
    <xf numFmtId="49" fontId="60" fillId="28" borderId="12" xfId="91" applyNumberFormat="1" applyFont="1" applyFill="1" applyBorder="1" applyAlignment="1">
      <alignment horizontal="center" vertical="center"/>
    </xf>
    <xf numFmtId="0" fontId="29" fillId="0" borderId="12" xfId="0" applyFont="1" applyBorder="1" applyAlignment="1">
      <alignment horizontal="center" vertical="center"/>
    </xf>
    <xf numFmtId="49" fontId="9" fillId="0" borderId="12" xfId="91" applyNumberFormat="1" applyFont="1" applyFill="1" applyBorder="1" applyAlignment="1">
      <alignment horizontal="center" vertical="center"/>
    </xf>
    <xf numFmtId="0" fontId="0" fillId="0" borderId="141" xfId="0" applyFill="1" applyBorder="1" applyAlignment="1">
      <alignment horizontal="center" vertical="center"/>
    </xf>
    <xf numFmtId="0" fontId="0" fillId="0" borderId="142" xfId="0" applyFill="1" applyBorder="1" applyAlignment="1">
      <alignment horizontal="center" vertical="center"/>
    </xf>
    <xf numFmtId="0" fontId="0" fillId="0" borderId="65" xfId="0" quotePrefix="1" applyNumberFormat="1" applyFill="1" applyBorder="1"/>
    <xf numFmtId="0" fontId="0" fillId="0" borderId="65" xfId="0" applyNumberFormat="1" applyFill="1" applyBorder="1"/>
    <xf numFmtId="0" fontId="60" fillId="0" borderId="12" xfId="0" applyFont="1" applyBorder="1" applyAlignment="1">
      <alignment horizontal="center" vertical="center"/>
    </xf>
    <xf numFmtId="0" fontId="0" fillId="29" borderId="65" xfId="0" quotePrefix="1" applyNumberFormat="1" applyFill="1" applyBorder="1"/>
    <xf numFmtId="0" fontId="0" fillId="29" borderId="6" xfId="0" applyFont="1" applyFill="1" applyBorder="1" applyAlignment="1">
      <alignment horizontal="center" vertical="center"/>
    </xf>
    <xf numFmtId="0" fontId="0" fillId="29" borderId="40" xfId="0" applyFont="1" applyFill="1" applyBorder="1"/>
    <xf numFmtId="0" fontId="0" fillId="29" borderId="141" xfId="0" applyFill="1" applyBorder="1" applyAlignment="1">
      <alignment horizontal="center" vertical="center"/>
    </xf>
    <xf numFmtId="0" fontId="0" fillId="29" borderId="142" xfId="0" applyFill="1" applyBorder="1" applyAlignment="1">
      <alignment horizontal="center" vertical="center"/>
    </xf>
    <xf numFmtId="0" fontId="0" fillId="29" borderId="65" xfId="0" applyNumberFormat="1" applyFill="1" applyBorder="1"/>
    <xf numFmtId="0" fontId="0" fillId="29" borderId="65" xfId="0" applyFill="1" applyBorder="1" applyAlignment="1">
      <alignment horizontal="center" vertical="center"/>
    </xf>
    <xf numFmtId="0" fontId="0" fillId="29" borderId="65" xfId="0" applyFont="1" applyFill="1" applyBorder="1" applyAlignment="1">
      <alignment horizontal="center" vertical="center"/>
    </xf>
    <xf numFmtId="0" fontId="0" fillId="29" borderId="65" xfId="0" applyFont="1" applyFill="1" applyBorder="1"/>
    <xf numFmtId="0" fontId="0" fillId="29" borderId="143" xfId="0" applyFill="1" applyBorder="1" applyAlignment="1">
      <alignment horizontal="center" vertical="center"/>
    </xf>
    <xf numFmtId="0" fontId="0" fillId="29" borderId="145" xfId="0" applyFill="1" applyBorder="1" applyAlignment="1">
      <alignment horizontal="center" vertical="center"/>
    </xf>
    <xf numFmtId="0" fontId="0" fillId="29" borderId="144" xfId="0" quotePrefix="1" applyNumberFormat="1" applyFill="1" applyBorder="1"/>
    <xf numFmtId="0" fontId="0" fillId="29" borderId="143" xfId="0" applyFont="1" applyFill="1" applyBorder="1" applyAlignment="1">
      <alignment horizontal="center" vertical="center"/>
    </xf>
    <xf numFmtId="0" fontId="0" fillId="29" borderId="144" xfId="0" applyNumberFormat="1" applyFill="1" applyBorder="1"/>
    <xf numFmtId="0" fontId="0" fillId="29" borderId="45" xfId="0" applyFont="1" applyFill="1" applyBorder="1"/>
    <xf numFmtId="0" fontId="0" fillId="29" borderId="44" xfId="0" applyFill="1" applyBorder="1" applyAlignment="1">
      <alignment horizontal="center" vertical="center"/>
    </xf>
    <xf numFmtId="0" fontId="0" fillId="29" borderId="44" xfId="0" quotePrefix="1" applyNumberFormat="1" applyFill="1" applyBorder="1"/>
    <xf numFmtId="0" fontId="0" fillId="29" borderId="44" xfId="0" applyFont="1" applyFill="1" applyBorder="1" applyAlignment="1">
      <alignment horizontal="center" vertical="center"/>
    </xf>
    <xf numFmtId="0" fontId="0" fillId="29" borderId="44" xfId="0" applyNumberFormat="1" applyFill="1" applyBorder="1"/>
    <xf numFmtId="0" fontId="0" fillId="0" borderId="65" xfId="0" applyFill="1" applyBorder="1" applyAlignment="1">
      <alignment horizontal="center" vertical="center"/>
    </xf>
    <xf numFmtId="0" fontId="9" fillId="0" borderId="65" xfId="0" applyFont="1" applyFill="1" applyBorder="1" applyAlignment="1">
      <alignment vertical="center"/>
    </xf>
    <xf numFmtId="49" fontId="9" fillId="0" borderId="147" xfId="0" applyNumberFormat="1" applyFont="1" applyFill="1" applyBorder="1" applyAlignment="1">
      <alignment horizontal="center" vertical="center"/>
    </xf>
    <xf numFmtId="49" fontId="9" fillId="0" borderId="148" xfId="0" applyNumberFormat="1" applyFont="1" applyFill="1" applyBorder="1" applyAlignment="1">
      <alignment horizontal="center" vertical="center"/>
    </xf>
    <xf numFmtId="49" fontId="9" fillId="0" borderId="65" xfId="0" applyNumberFormat="1" applyFont="1" applyFill="1" applyBorder="1" applyAlignment="1">
      <alignment horizontal="center" vertical="center"/>
    </xf>
    <xf numFmtId="49" fontId="9" fillId="0" borderId="0" xfId="0" applyNumberFormat="1" applyFont="1" applyFill="1" applyAlignment="1">
      <alignment vertical="center"/>
    </xf>
    <xf numFmtId="49" fontId="9" fillId="0" borderId="0" xfId="0" applyNumberFormat="1" applyFont="1" applyFill="1" applyAlignment="1">
      <alignment horizontal="center" vertical="center"/>
    </xf>
    <xf numFmtId="49" fontId="9" fillId="0" borderId="0" xfId="0" applyNumberFormat="1" applyFont="1" applyFill="1" applyBorder="1" applyAlignment="1">
      <alignment horizontal="center" vertical="center"/>
    </xf>
    <xf numFmtId="164" fontId="9" fillId="0" borderId="0" xfId="0" applyNumberFormat="1" applyFont="1" applyBorder="1"/>
    <xf numFmtId="49" fontId="9" fillId="0" borderId="115" xfId="0" applyNumberFormat="1" applyFont="1" applyFill="1" applyBorder="1" applyAlignment="1">
      <alignment horizontal="center" vertical="center"/>
    </xf>
    <xf numFmtId="49" fontId="9" fillId="0" borderId="149" xfId="0" applyNumberFormat="1" applyFont="1" applyFill="1" applyBorder="1" applyAlignment="1">
      <alignment horizontal="center" vertical="center"/>
    </xf>
    <xf numFmtId="49" fontId="9" fillId="0" borderId="117" xfId="0" applyNumberFormat="1" applyFont="1" applyFill="1" applyBorder="1" applyAlignment="1">
      <alignment horizontal="center" vertical="center"/>
    </xf>
    <xf numFmtId="0" fontId="9" fillId="0" borderId="131" xfId="0" applyFont="1" applyFill="1" applyBorder="1" applyAlignment="1">
      <alignment horizontal="center" vertical="center"/>
    </xf>
    <xf numFmtId="0" fontId="9" fillId="0" borderId="137" xfId="0" applyFont="1" applyFill="1" applyBorder="1" applyAlignment="1">
      <alignment vertical="center"/>
    </xf>
    <xf numFmtId="0" fontId="9" fillId="0" borderId="151" xfId="0" applyFont="1" applyFill="1" applyBorder="1" applyAlignment="1">
      <alignment horizontal="center" vertical="center"/>
    </xf>
    <xf numFmtId="0" fontId="9" fillId="0" borderId="151" xfId="0" applyFont="1" applyFill="1" applyBorder="1" applyAlignment="1">
      <alignment vertical="center"/>
    </xf>
    <xf numFmtId="0" fontId="9" fillId="0" borderId="131" xfId="0" applyFont="1" applyBorder="1" applyAlignment="1">
      <alignment horizontal="center" vertical="center"/>
    </xf>
    <xf numFmtId="0" fontId="9" fillId="0" borderId="137" xfId="0" applyFont="1" applyBorder="1" applyAlignment="1">
      <alignment vertical="center"/>
    </xf>
    <xf numFmtId="0" fontId="9" fillId="0" borderId="151" xfId="0" applyFont="1" applyBorder="1" applyAlignment="1">
      <alignment horizontal="center" vertical="center"/>
    </xf>
    <xf numFmtId="0" fontId="9" fillId="0" borderId="151" xfId="0" applyFont="1" applyBorder="1" applyAlignment="1">
      <alignment vertical="center"/>
    </xf>
    <xf numFmtId="0" fontId="0" fillId="0" borderId="131"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9" fillId="0" borderId="154" xfId="0" applyFont="1" applyFill="1" applyBorder="1" applyAlignment="1">
      <alignment vertical="center"/>
    </xf>
    <xf numFmtId="0" fontId="9" fillId="0" borderId="153" xfId="0" applyFont="1" applyFill="1" applyBorder="1" applyAlignment="1">
      <alignment horizontal="center" vertical="center"/>
    </xf>
    <xf numFmtId="0" fontId="9" fillId="0" borderId="153" xfId="0" applyFont="1" applyFill="1" applyBorder="1" applyAlignment="1">
      <alignment vertical="center"/>
    </xf>
    <xf numFmtId="49" fontId="0" fillId="0" borderId="148" xfId="0" applyNumberFormat="1" applyFont="1" applyFill="1" applyBorder="1" applyAlignment="1">
      <alignment horizontal="center" vertical="center"/>
    </xf>
    <xf numFmtId="49" fontId="0" fillId="0" borderId="155" xfId="0" applyNumberFormat="1" applyFont="1" applyFill="1" applyBorder="1" applyAlignment="1">
      <alignment horizontal="center" vertical="center"/>
    </xf>
    <xf numFmtId="49" fontId="0" fillId="0" borderId="143" xfId="0" applyNumberFormat="1" applyFont="1" applyFill="1" applyBorder="1" applyAlignment="1">
      <alignment horizontal="center" vertical="center"/>
    </xf>
    <xf numFmtId="49" fontId="0" fillId="0" borderId="145" xfId="0" applyNumberFormat="1" applyFont="1" applyFill="1" applyBorder="1" applyAlignment="1">
      <alignment horizontal="center" vertical="center"/>
    </xf>
    <xf numFmtId="49" fontId="0" fillId="0" borderId="65" xfId="0" applyNumberFormat="1" applyFont="1" applyFill="1" applyBorder="1" applyAlignment="1">
      <alignment horizontal="center" vertical="center"/>
    </xf>
    <xf numFmtId="49" fontId="0" fillId="0" borderId="115" xfId="0" applyNumberFormat="1" applyFont="1" applyFill="1" applyBorder="1" applyAlignment="1">
      <alignment horizontal="center" vertical="center"/>
    </xf>
    <xf numFmtId="49" fontId="0" fillId="0" borderId="65" xfId="0" applyNumberFormat="1" applyFill="1" applyBorder="1" applyAlignment="1">
      <alignment horizontal="center" vertical="center"/>
    </xf>
    <xf numFmtId="49" fontId="0" fillId="0" borderId="115" xfId="0" applyNumberFormat="1" applyFill="1" applyBorder="1" applyAlignment="1">
      <alignment horizontal="center" vertical="center"/>
    </xf>
    <xf numFmtId="49" fontId="0" fillId="0" borderId="69" xfId="0" applyNumberFormat="1" applyFont="1" applyFill="1" applyBorder="1" applyAlignment="1">
      <alignment horizontal="center" vertical="center"/>
    </xf>
    <xf numFmtId="49" fontId="0" fillId="0" borderId="156" xfId="0" applyNumberFormat="1" applyFont="1" applyFill="1" applyBorder="1" applyAlignment="1">
      <alignment horizontal="center" vertical="center"/>
    </xf>
    <xf numFmtId="49" fontId="0" fillId="0" borderId="26" xfId="0" applyNumberFormat="1" applyFont="1" applyFill="1" applyBorder="1" applyAlignment="1">
      <alignment horizontal="center" vertical="center"/>
    </xf>
    <xf numFmtId="49" fontId="0" fillId="0" borderId="70" xfId="0" applyNumberFormat="1" applyFont="1" applyFill="1" applyBorder="1" applyAlignment="1">
      <alignment horizontal="center" vertical="center"/>
    </xf>
    <xf numFmtId="49" fontId="0" fillId="0" borderId="157" xfId="0" applyNumberFormat="1" applyFont="1" applyFill="1" applyBorder="1" applyAlignment="1">
      <alignment horizontal="center" vertical="center"/>
    </xf>
    <xf numFmtId="49" fontId="0" fillId="0" borderId="158" xfId="0" applyNumberFormat="1" applyFont="1" applyFill="1" applyBorder="1" applyAlignment="1">
      <alignment horizontal="center" vertical="center"/>
    </xf>
    <xf numFmtId="49" fontId="0" fillId="0" borderId="66" xfId="0" applyNumberFormat="1" applyFont="1" applyFill="1" applyBorder="1" applyAlignment="1">
      <alignment horizontal="center" vertical="center"/>
    </xf>
    <xf numFmtId="49" fontId="0" fillId="0" borderId="66" xfId="0" applyNumberFormat="1" applyFill="1" applyBorder="1" applyAlignment="1">
      <alignment horizontal="center" vertical="center"/>
    </xf>
    <xf numFmtId="49" fontId="0" fillId="0" borderId="68" xfId="0" applyNumberFormat="1" applyFont="1" applyFill="1" applyBorder="1" applyAlignment="1">
      <alignment horizontal="center" vertical="center"/>
    </xf>
    <xf numFmtId="49" fontId="0" fillId="0" borderId="159" xfId="0" applyNumberFormat="1" applyFont="1" applyFill="1" applyBorder="1" applyAlignment="1">
      <alignment horizontal="center" vertical="center"/>
    </xf>
    <xf numFmtId="49" fontId="0" fillId="0" borderId="160" xfId="0" applyNumberFormat="1" applyFont="1" applyFill="1" applyBorder="1" applyAlignment="1">
      <alignment horizontal="center" vertical="center"/>
    </xf>
    <xf numFmtId="49" fontId="0" fillId="0" borderId="67" xfId="0" applyNumberFormat="1" applyFont="1" applyFill="1" applyBorder="1" applyAlignment="1">
      <alignment horizontal="center" vertical="center"/>
    </xf>
    <xf numFmtId="0" fontId="9" fillId="0" borderId="152" xfId="0" applyFont="1" applyFill="1" applyBorder="1" applyAlignment="1">
      <alignment horizontal="center" vertical="center"/>
    </xf>
    <xf numFmtId="49" fontId="0" fillId="0" borderId="144" xfId="0" applyNumberFormat="1" applyFont="1" applyFill="1" applyBorder="1" applyAlignment="1">
      <alignment horizontal="center" vertical="center"/>
    </xf>
    <xf numFmtId="49" fontId="0" fillId="0" borderId="161" xfId="0" applyNumberFormat="1" applyFont="1" applyFill="1" applyBorder="1" applyAlignment="1">
      <alignment horizontal="center" vertical="center"/>
    </xf>
    <xf numFmtId="49" fontId="0" fillId="0" borderId="128" xfId="0" applyNumberFormat="1" applyFont="1" applyFill="1" applyBorder="1" applyAlignment="1">
      <alignment horizontal="center" vertical="center"/>
    </xf>
    <xf numFmtId="49" fontId="29" fillId="0" borderId="162" xfId="0" applyNumberFormat="1" applyFont="1" applyFill="1" applyBorder="1" applyAlignment="1">
      <alignment horizontal="center" vertical="center" wrapText="1"/>
    </xf>
    <xf numFmtId="49" fontId="29" fillId="0" borderId="41" xfId="0" applyNumberFormat="1" applyFont="1" applyFill="1" applyBorder="1" applyAlignment="1">
      <alignment horizontal="center" vertical="center" wrapText="1"/>
    </xf>
    <xf numFmtId="49" fontId="0" fillId="0" borderId="149" xfId="0" applyNumberFormat="1" applyFont="1" applyFill="1" applyBorder="1" applyAlignment="1">
      <alignment horizontal="center" vertical="center"/>
    </xf>
    <xf numFmtId="49" fontId="0" fillId="0" borderId="120"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148"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49" fontId="0" fillId="0" borderId="41" xfId="0" applyNumberFormat="1" applyFont="1" applyFill="1" applyBorder="1" applyAlignment="1">
      <alignment horizontal="center" vertical="center"/>
    </xf>
    <xf numFmtId="49" fontId="0" fillId="58" borderId="157" xfId="0" applyNumberFormat="1" applyFont="1" applyFill="1" applyBorder="1" applyAlignment="1">
      <alignment horizontal="center" vertical="center"/>
    </xf>
    <xf numFmtId="49" fontId="0" fillId="58" borderId="148" xfId="0" applyNumberFormat="1" applyFont="1" applyFill="1" applyBorder="1" applyAlignment="1">
      <alignment horizontal="center" vertical="center"/>
    </xf>
    <xf numFmtId="49" fontId="0" fillId="58" borderId="159" xfId="0" applyNumberFormat="1" applyFont="1" applyFill="1" applyBorder="1" applyAlignment="1">
      <alignment horizontal="center" vertical="center"/>
    </xf>
    <xf numFmtId="49" fontId="0" fillId="58" borderId="66" xfId="0" applyNumberFormat="1" applyFont="1" applyFill="1" applyBorder="1" applyAlignment="1">
      <alignment horizontal="center" vertical="center"/>
    </xf>
    <xf numFmtId="49" fontId="0" fillId="58" borderId="65" xfId="0" applyNumberFormat="1" applyFont="1" applyFill="1" applyBorder="1" applyAlignment="1">
      <alignment horizontal="center" vertical="center"/>
    </xf>
    <xf numFmtId="49" fontId="0" fillId="58" borderId="115" xfId="0" applyNumberFormat="1" applyFont="1" applyFill="1" applyBorder="1" applyAlignment="1">
      <alignment horizontal="center" vertical="center"/>
    </xf>
    <xf numFmtId="49" fontId="0" fillId="58" borderId="149" xfId="0" applyNumberFormat="1" applyFont="1" applyFill="1" applyBorder="1" applyAlignment="1">
      <alignment horizontal="center" vertical="center"/>
    </xf>
    <xf numFmtId="49" fontId="0" fillId="58" borderId="155" xfId="0" applyNumberFormat="1" applyFont="1" applyFill="1" applyBorder="1" applyAlignment="1">
      <alignment horizontal="center" vertical="center"/>
    </xf>
    <xf numFmtId="49" fontId="0" fillId="58" borderId="67" xfId="0" applyNumberFormat="1" applyFont="1" applyFill="1" applyBorder="1" applyAlignment="1">
      <alignment horizontal="center" vertical="center"/>
    </xf>
    <xf numFmtId="0" fontId="0" fillId="0" borderId="17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63" xfId="0" applyNumberFormat="1" applyFont="1" applyFill="1" applyBorder="1" applyAlignment="1">
      <alignment horizontal="center" vertical="center"/>
    </xf>
    <xf numFmtId="49" fontId="0" fillId="0" borderId="171" xfId="0" applyNumberFormat="1" applyFont="1" applyFill="1" applyBorder="1" applyAlignment="1">
      <alignment horizontal="center" vertical="center"/>
    </xf>
    <xf numFmtId="0" fontId="29" fillId="0" borderId="65" xfId="0" applyFont="1" applyFill="1" applyBorder="1" applyAlignment="1">
      <alignment horizontal="center" vertical="center" textRotation="90"/>
    </xf>
    <xf numFmtId="0" fontId="0" fillId="0" borderId="29"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0" fillId="0" borderId="113" xfId="0" applyBorder="1" applyAlignment="1">
      <alignment vertical="center"/>
    </xf>
    <xf numFmtId="0" fontId="0" fillId="0" borderId="151" xfId="0" applyBorder="1" applyAlignment="1">
      <alignment vertical="center"/>
    </xf>
    <xf numFmtId="0" fontId="0" fillId="0" borderId="153" xfId="0" applyBorder="1" applyAlignment="1">
      <alignment vertical="center"/>
    </xf>
    <xf numFmtId="0" fontId="29" fillId="0" borderId="115" xfId="0" applyFont="1" applyFill="1" applyBorder="1" applyAlignment="1">
      <alignment horizontal="center" vertical="center" textRotation="90"/>
    </xf>
    <xf numFmtId="0" fontId="0" fillId="0" borderId="41" xfId="0" applyNumberFormat="1" applyFont="1" applyFill="1" applyBorder="1" applyAlignment="1">
      <alignment horizontal="center" vertical="center"/>
    </xf>
    <xf numFmtId="0" fontId="0" fillId="0" borderId="155" xfId="0" applyNumberFormat="1" applyFont="1" applyFill="1" applyBorder="1" applyAlignment="1">
      <alignment horizontal="center" vertical="center"/>
    </xf>
    <xf numFmtId="0" fontId="29" fillId="0" borderId="66" xfId="0" applyFont="1" applyFill="1" applyBorder="1" applyAlignment="1">
      <alignment horizontal="center" vertical="center" textRotation="90"/>
    </xf>
    <xf numFmtId="0" fontId="29" fillId="0" borderId="67" xfId="0" applyFont="1" applyFill="1" applyBorder="1" applyAlignment="1">
      <alignment horizontal="center" vertical="center" textRotation="90"/>
    </xf>
    <xf numFmtId="49" fontId="0" fillId="0" borderId="172" xfId="0" applyNumberFormat="1" applyFont="1" applyFill="1" applyBorder="1" applyAlignment="1">
      <alignment horizontal="center" vertical="center"/>
    </xf>
    <xf numFmtId="49" fontId="0" fillId="0" borderId="173" xfId="0" applyNumberFormat="1" applyFont="1" applyFill="1" applyBorder="1" applyAlignment="1">
      <alignment horizontal="center" vertical="center"/>
    </xf>
    <xf numFmtId="49" fontId="0" fillId="0" borderId="174" xfId="0" applyNumberFormat="1" applyFont="1" applyFill="1" applyBorder="1" applyAlignment="1">
      <alignment horizontal="center" vertical="center"/>
    </xf>
    <xf numFmtId="49" fontId="0" fillId="58" borderId="65" xfId="0" applyNumberFormat="1" applyFill="1" applyBorder="1" applyAlignment="1">
      <alignment horizontal="center" vertical="center"/>
    </xf>
    <xf numFmtId="49" fontId="60" fillId="0" borderId="12" xfId="56" applyNumberFormat="1" applyFont="1" applyFill="1" applyBorder="1" applyAlignment="1">
      <alignment horizontal="center" vertical="center"/>
    </xf>
    <xf numFmtId="0" fontId="0" fillId="0" borderId="148" xfId="0" applyFont="1" applyFill="1" applyBorder="1" applyAlignment="1">
      <alignment horizontal="center" vertical="center"/>
    </xf>
    <xf numFmtId="0" fontId="38" fillId="0" borderId="115" xfId="0" applyFont="1" applyBorder="1" applyAlignment="1">
      <alignment vertical="center"/>
    </xf>
    <xf numFmtId="2" fontId="0" fillId="0" borderId="65" xfId="0" applyNumberFormat="1" applyFont="1" applyBorder="1" applyAlignment="1">
      <alignment vertical="center"/>
    </xf>
    <xf numFmtId="0" fontId="29" fillId="0" borderId="77" xfId="0" applyFont="1" applyBorder="1" applyAlignment="1">
      <alignment horizontal="center" vertical="center"/>
    </xf>
    <xf numFmtId="49" fontId="60" fillId="0" borderId="77" xfId="91" applyNumberFormat="1" applyFont="1" applyFill="1" applyBorder="1" applyAlignment="1">
      <alignment horizontal="center" vertical="center"/>
    </xf>
    <xf numFmtId="49" fontId="60" fillId="0" borderId="12" xfId="55" applyNumberFormat="1" applyFont="1" applyFill="1" applyBorder="1" applyAlignment="1">
      <alignment horizontal="center" vertical="center"/>
    </xf>
    <xf numFmtId="49" fontId="9" fillId="0" borderId="148"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143" xfId="0" applyNumberFormat="1" applyFont="1" applyFill="1" applyBorder="1" applyAlignment="1">
      <alignment horizontal="center" vertical="center" wrapText="1"/>
    </xf>
    <xf numFmtId="49" fontId="9" fillId="0" borderId="177" xfId="0" applyNumberFormat="1"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48" xfId="0" applyFont="1" applyFill="1" applyBorder="1" applyAlignment="1">
      <alignment horizontal="center" vertical="center" wrapText="1"/>
    </xf>
    <xf numFmtId="0" fontId="9" fillId="0" borderId="143" xfId="0" applyFont="1" applyFill="1" applyBorder="1" applyAlignment="1">
      <alignment horizontal="center" vertical="center" wrapText="1"/>
    </xf>
    <xf numFmtId="1" fontId="9" fillId="0" borderId="148" xfId="0" applyNumberFormat="1" applyFont="1" applyFill="1" applyBorder="1" applyAlignment="1">
      <alignment horizontal="center" vertical="center" wrapText="1"/>
    </xf>
    <xf numFmtId="1" fontId="9" fillId="0" borderId="143" xfId="0" applyNumberFormat="1" applyFont="1" applyFill="1" applyBorder="1" applyAlignment="1">
      <alignment horizontal="center" vertical="center" wrapText="1"/>
    </xf>
    <xf numFmtId="49" fontId="60" fillId="0" borderId="85" xfId="0" applyNumberFormat="1" applyFont="1" applyFill="1" applyBorder="1" applyAlignment="1">
      <alignment horizontal="center" vertical="center"/>
    </xf>
    <xf numFmtId="49" fontId="60" fillId="0" borderId="86" xfId="0" applyNumberFormat="1" applyFont="1" applyFill="1" applyBorder="1" applyAlignment="1">
      <alignment horizontal="center" vertical="center"/>
    </xf>
    <xf numFmtId="9" fontId="9" fillId="0" borderId="148" xfId="0" applyNumberFormat="1" applyFont="1" applyFill="1" applyBorder="1" applyAlignment="1">
      <alignment horizontal="center" vertical="center" wrapText="1"/>
    </xf>
    <xf numFmtId="49" fontId="0" fillId="0" borderId="89" xfId="0" applyNumberFormat="1" applyFont="1" applyFill="1" applyBorder="1" applyAlignment="1">
      <alignment horizontal="center" vertical="center"/>
    </xf>
    <xf numFmtId="49" fontId="29" fillId="0" borderId="88" xfId="0" applyNumberFormat="1" applyFont="1" applyFill="1" applyBorder="1" applyAlignment="1">
      <alignment horizontal="center" vertical="center"/>
    </xf>
    <xf numFmtId="0" fontId="32" fillId="0" borderId="43" xfId="91" applyFont="1" applyFill="1" applyBorder="1" applyAlignment="1">
      <alignment horizontal="center" vertical="center"/>
    </xf>
    <xf numFmtId="0" fontId="0" fillId="0" borderId="12" xfId="0" applyFont="1" applyFill="1" applyBorder="1" applyAlignment="1">
      <alignment horizontal="center" vertical="center"/>
    </xf>
    <xf numFmtId="0" fontId="0" fillId="0" borderId="90" xfId="0" applyFont="1" applyBorder="1" applyAlignment="1">
      <alignment horizontal="center" vertical="center"/>
    </xf>
    <xf numFmtId="0" fontId="0" fillId="0" borderId="111"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5" xfId="0" applyFont="1" applyFill="1" applyBorder="1" applyAlignment="1">
      <alignment horizontal="left" vertical="center"/>
    </xf>
    <xf numFmtId="0" fontId="0" fillId="63" borderId="120" xfId="0" applyFont="1" applyFill="1" applyBorder="1" applyAlignment="1">
      <alignment horizontal="center" vertical="center" wrapText="1"/>
    </xf>
    <xf numFmtId="0" fontId="0" fillId="63" borderId="65" xfId="0" applyFont="1" applyFill="1" applyBorder="1" applyAlignment="1">
      <alignment horizontal="center" vertical="center" wrapText="1"/>
    </xf>
    <xf numFmtId="0" fontId="60" fillId="0" borderId="64" xfId="0" applyFont="1" applyFill="1" applyBorder="1" applyAlignment="1">
      <alignment horizontal="center" vertical="center"/>
    </xf>
    <xf numFmtId="0" fontId="0" fillId="0" borderId="50" xfId="0" applyFont="1" applyBorder="1" applyAlignment="1">
      <alignment horizontal="center" vertical="center"/>
    </xf>
    <xf numFmtId="0" fontId="0" fillId="0" borderId="40" xfId="0" applyFont="1" applyFill="1" applyBorder="1" applyAlignment="1">
      <alignment horizontal="center" vertical="center"/>
    </xf>
    <xf numFmtId="0" fontId="0" fillId="0" borderId="44" xfId="0" quotePrefix="1" applyNumberFormat="1" applyFill="1" applyBorder="1"/>
    <xf numFmtId="0" fontId="44" fillId="0" borderId="28" xfId="0" applyFont="1" applyFill="1" applyBorder="1" applyAlignment="1">
      <alignment horizontal="left" vertical="center"/>
    </xf>
    <xf numFmtId="0" fontId="0" fillId="29" borderId="28" xfId="0" applyFont="1" applyFill="1" applyBorder="1" applyAlignment="1">
      <alignment horizontal="left" vertical="center"/>
    </xf>
    <xf numFmtId="0" fontId="0" fillId="0" borderId="28" xfId="0" applyFont="1" applyFill="1" applyBorder="1" applyAlignment="1">
      <alignment horizontal="left"/>
    </xf>
    <xf numFmtId="0" fontId="0" fillId="0" borderId="28" xfId="0" applyFont="1" applyFill="1" applyBorder="1" applyAlignment="1">
      <alignment horizontal="left" vertical="center"/>
    </xf>
    <xf numFmtId="0" fontId="0" fillId="29" borderId="28" xfId="0" applyFont="1" applyFill="1" applyBorder="1" applyAlignment="1">
      <alignment horizontal="left"/>
    </xf>
    <xf numFmtId="0" fontId="0" fillId="29" borderId="145" xfId="0" applyFont="1" applyFill="1" applyBorder="1" applyAlignment="1">
      <alignment horizontal="left"/>
    </xf>
    <xf numFmtId="0" fontId="0" fillId="29" borderId="44" xfId="0" applyFont="1" applyFill="1" applyBorder="1" applyAlignment="1">
      <alignment horizontal="left"/>
    </xf>
    <xf numFmtId="0" fontId="0" fillId="29" borderId="65" xfId="0" applyFont="1" applyFill="1" applyBorder="1" applyAlignment="1">
      <alignment horizontal="left"/>
    </xf>
    <xf numFmtId="0" fontId="69" fillId="0" borderId="0" xfId="0" applyFont="1"/>
    <xf numFmtId="0" fontId="0" fillId="0" borderId="65" xfId="0" applyFont="1" applyBorder="1" applyAlignment="1">
      <alignment horizontal="left" vertical="center" wrapText="1"/>
    </xf>
    <xf numFmtId="0" fontId="30" fillId="0" borderId="192" xfId="0" applyFont="1" applyBorder="1" applyAlignment="1">
      <alignment horizontal="center"/>
    </xf>
    <xf numFmtId="0" fontId="30" fillId="0" borderId="192" xfId="0" applyFont="1" applyBorder="1" applyAlignment="1">
      <alignment horizontal="left"/>
    </xf>
    <xf numFmtId="0" fontId="0" fillId="0" borderId="66" xfId="0" applyFont="1" applyBorder="1" applyAlignment="1">
      <alignment horizontal="left" vertical="center" wrapText="1"/>
    </xf>
    <xf numFmtId="0" fontId="0" fillId="0" borderId="67" xfId="0" applyFont="1" applyBorder="1" applyAlignment="1">
      <alignment horizontal="left" vertical="center" wrapText="1"/>
    </xf>
    <xf numFmtId="0" fontId="0" fillId="0" borderId="69" xfId="0" applyFont="1" applyBorder="1" applyAlignment="1">
      <alignment horizontal="left" vertical="center" wrapText="1"/>
    </xf>
    <xf numFmtId="0" fontId="0" fillId="0" borderId="65"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69" xfId="0" applyFont="1" applyBorder="1" applyAlignment="1">
      <alignment horizontal="center"/>
    </xf>
    <xf numFmtId="0" fontId="0" fillId="0" borderId="69" xfId="0" applyFont="1" applyBorder="1" applyAlignment="1">
      <alignment horizontal="center" vertical="center"/>
    </xf>
    <xf numFmtId="0" fontId="0" fillId="0" borderId="70" xfId="0" applyFont="1" applyBorder="1" applyAlignment="1">
      <alignment horizontal="left" vertical="center" wrapText="1"/>
    </xf>
    <xf numFmtId="0" fontId="0" fillId="0" borderId="68" xfId="0" applyFont="1" applyBorder="1" applyAlignment="1">
      <alignment horizontal="left" vertical="center" wrapText="1"/>
    </xf>
    <xf numFmtId="0" fontId="29" fillId="0" borderId="7" xfId="0" applyFont="1" applyFill="1" applyBorder="1" applyAlignment="1">
      <alignment horizontal="center" vertical="center" wrapText="1"/>
    </xf>
    <xf numFmtId="0" fontId="72" fillId="0" borderId="106" xfId="110" applyFont="1" applyBorder="1" applyAlignment="1">
      <alignment vertical="center" wrapText="1"/>
    </xf>
    <xf numFmtId="0" fontId="72" fillId="0" borderId="106" xfId="110" applyFont="1" applyBorder="1" applyAlignment="1">
      <alignment vertical="center"/>
    </xf>
    <xf numFmtId="0" fontId="72" fillId="0" borderId="106" xfId="110" applyFont="1" applyBorder="1" applyAlignment="1">
      <alignment horizontal="left" vertical="center" wrapText="1"/>
    </xf>
    <xf numFmtId="0" fontId="72" fillId="0" borderId="193" xfId="110" applyFont="1" applyBorder="1" applyAlignment="1">
      <alignment vertical="center"/>
    </xf>
    <xf numFmtId="0" fontId="72" fillId="0" borderId="106" xfId="110" applyFont="1" applyBorder="1" applyAlignment="1">
      <alignment horizontal="left" vertical="center"/>
    </xf>
    <xf numFmtId="0" fontId="72" fillId="0" borderId="193" xfId="110" applyFont="1" applyBorder="1" applyAlignment="1">
      <alignment horizontal="left" vertical="center" wrapText="1"/>
    </xf>
    <xf numFmtId="0" fontId="73" fillId="0" borderId="193" xfId="110" applyFont="1" applyBorder="1" applyAlignment="1">
      <alignment horizontal="left" vertical="center" wrapText="1"/>
    </xf>
    <xf numFmtId="0" fontId="73" fillId="0" borderId="106" xfId="110" applyFont="1" applyBorder="1" applyAlignment="1">
      <alignment horizontal="left" vertical="center" wrapText="1"/>
    </xf>
    <xf numFmtId="0" fontId="0" fillId="0" borderId="0" xfId="0" applyAlignment="1">
      <alignment horizontal="left"/>
    </xf>
    <xf numFmtId="0" fontId="72" fillId="0" borderId="106" xfId="110" applyFont="1" applyFill="1" applyBorder="1" applyAlignment="1">
      <alignment horizontal="left" vertical="center" wrapText="1"/>
    </xf>
    <xf numFmtId="0" fontId="54" fillId="0" borderId="0" xfId="0" applyFont="1" applyFill="1" applyAlignment="1">
      <alignment vertical="center" wrapText="1"/>
    </xf>
    <xf numFmtId="0" fontId="54" fillId="0" borderId="0" xfId="0" applyFont="1" applyFill="1" applyAlignment="1">
      <alignment horizontal="left" vertical="center" wrapText="1"/>
    </xf>
    <xf numFmtId="0" fontId="0" fillId="0" borderId="106" xfId="0" applyFont="1" applyFill="1" applyBorder="1" applyAlignment="1">
      <alignment horizontal="left" vertical="center" wrapText="1"/>
    </xf>
    <xf numFmtId="0" fontId="0" fillId="0" borderId="106" xfId="0" applyFont="1" applyFill="1" applyBorder="1" applyAlignment="1">
      <alignment horizontal="center" vertical="center" wrapText="1"/>
    </xf>
    <xf numFmtId="0" fontId="0" fillId="0" borderId="106" xfId="0" applyFont="1" applyFill="1" applyBorder="1" applyAlignment="1">
      <alignment vertical="center" wrapText="1"/>
    </xf>
    <xf numFmtId="0" fontId="28" fillId="0" borderId="194" xfId="0" applyFont="1" applyFill="1" applyBorder="1" applyAlignment="1">
      <alignment horizontal="left" vertical="center"/>
    </xf>
    <xf numFmtId="0" fontId="65" fillId="0" borderId="194" xfId="0" applyFont="1" applyFill="1" applyBorder="1" applyAlignment="1">
      <alignment horizontal="center" vertical="center"/>
    </xf>
    <xf numFmtId="0" fontId="29" fillId="0" borderId="195" xfId="0" applyFont="1" applyFill="1" applyBorder="1" applyAlignment="1">
      <alignment horizontal="center" vertical="center" wrapText="1"/>
    </xf>
    <xf numFmtId="0" fontId="29" fillId="0" borderId="196" xfId="0" applyFont="1" applyFill="1" applyBorder="1" applyAlignment="1">
      <alignment horizontal="center" vertical="center" wrapText="1"/>
    </xf>
    <xf numFmtId="0" fontId="29" fillId="0" borderId="197" xfId="0" applyFont="1" applyFill="1" applyBorder="1" applyAlignment="1">
      <alignment horizontal="center" vertical="center" wrapText="1"/>
    </xf>
    <xf numFmtId="0" fontId="0" fillId="0" borderId="198" xfId="0" applyFont="1" applyFill="1" applyBorder="1" applyAlignment="1">
      <alignment horizontal="left" vertical="center" wrapText="1"/>
    </xf>
    <xf numFmtId="0" fontId="0" fillId="0" borderId="199" xfId="0" applyFont="1" applyFill="1" applyBorder="1" applyAlignment="1">
      <alignment horizontal="left" vertical="center" wrapText="1"/>
    </xf>
    <xf numFmtId="0" fontId="0" fillId="0" borderId="199" xfId="0" applyFont="1" applyFill="1" applyBorder="1" applyAlignment="1">
      <alignment vertical="center" wrapText="1"/>
    </xf>
    <xf numFmtId="0" fontId="0" fillId="0" borderId="198" xfId="0" applyFont="1" applyFill="1" applyBorder="1" applyAlignment="1">
      <alignment vertical="center" wrapText="1"/>
    </xf>
    <xf numFmtId="0" fontId="0" fillId="0" borderId="0" xfId="0" applyAlignment="1">
      <alignment horizontal="center" vertical="center"/>
    </xf>
    <xf numFmtId="0" fontId="0" fillId="0" borderId="106" xfId="0" applyFill="1" applyBorder="1" applyAlignment="1">
      <alignment horizontal="center" vertical="center"/>
    </xf>
    <xf numFmtId="0" fontId="0" fillId="0" borderId="106" xfId="0" applyFill="1" applyBorder="1" applyAlignment="1">
      <alignment horizontal="left" vertical="center"/>
    </xf>
    <xf numFmtId="0" fontId="0" fillId="0" borderId="106" xfId="0" applyFill="1" applyBorder="1" applyAlignment="1">
      <alignment horizontal="left" vertical="center" wrapText="1"/>
    </xf>
    <xf numFmtId="0" fontId="0" fillId="0" borderId="106" xfId="0" applyFont="1" applyFill="1" applyBorder="1" applyAlignment="1">
      <alignment horizontal="center" vertical="center"/>
    </xf>
    <xf numFmtId="0" fontId="0" fillId="0" borderId="106" xfId="0" applyBorder="1" applyAlignment="1">
      <alignment horizontal="center" vertical="center"/>
    </xf>
    <xf numFmtId="0" fontId="0" fillId="0" borderId="106" xfId="0" applyBorder="1" applyAlignment="1">
      <alignment vertical="center" wrapText="1"/>
    </xf>
    <xf numFmtId="0" fontId="0" fillId="0" borderId="106" xfId="0" quotePrefix="1" applyFont="1" applyFill="1" applyBorder="1" applyAlignment="1">
      <alignment horizontal="left" vertical="center" wrapText="1"/>
    </xf>
    <xf numFmtId="0" fontId="9" fillId="0" borderId="148" xfId="0" applyFont="1" applyFill="1" applyBorder="1" applyAlignment="1">
      <alignment horizontal="center" vertical="center"/>
    </xf>
    <xf numFmtId="0" fontId="9" fillId="0" borderId="155" xfId="0" applyFont="1" applyFill="1" applyBorder="1" applyAlignment="1">
      <alignment horizontal="center" vertical="center"/>
    </xf>
    <xf numFmtId="0" fontId="9" fillId="0" borderId="143" xfId="0" quotePrefix="1" applyFont="1" applyFill="1" applyBorder="1" applyAlignment="1">
      <alignment vertical="center" wrapText="1"/>
    </xf>
    <xf numFmtId="0" fontId="9" fillId="0" borderId="106" xfId="0" applyFont="1" applyFill="1" applyBorder="1" applyAlignment="1">
      <alignment vertical="center" wrapText="1"/>
    </xf>
    <xf numFmtId="0" fontId="9" fillId="0" borderId="148" xfId="0" applyFont="1" applyBorder="1" applyAlignment="1">
      <alignment horizontal="left" vertical="center" wrapText="1"/>
    </xf>
    <xf numFmtId="49" fontId="9" fillId="0" borderId="155" xfId="91" applyNumberFormat="1" applyFont="1" applyFill="1" applyBorder="1" applyAlignment="1">
      <alignment horizontal="center" vertical="center" wrapText="1"/>
    </xf>
    <xf numFmtId="0" fontId="9" fillId="0" borderId="148" xfId="0" applyFont="1" applyFill="1" applyBorder="1" applyAlignment="1">
      <alignment horizontal="left" vertical="center" wrapText="1"/>
    </xf>
    <xf numFmtId="0" fontId="53" fillId="0" borderId="40" xfId="0" applyFont="1" applyFill="1" applyBorder="1" applyAlignment="1">
      <alignment wrapText="1"/>
    </xf>
    <xf numFmtId="0" fontId="0" fillId="0" borderId="40" xfId="0" applyFont="1" applyFill="1" applyBorder="1" applyAlignment="1">
      <alignment wrapText="1"/>
    </xf>
    <xf numFmtId="0" fontId="9" fillId="0" borderId="148" xfId="0" applyFont="1" applyBorder="1" applyAlignment="1">
      <alignment horizontal="center" vertical="center" wrapText="1"/>
    </xf>
    <xf numFmtId="0" fontId="9" fillId="0" borderId="149" xfId="0" applyFont="1" applyBorder="1" applyAlignment="1">
      <alignment horizontal="center" vertical="center" wrapText="1"/>
    </xf>
    <xf numFmtId="0" fontId="9" fillId="0" borderId="155" xfId="0" applyFont="1" applyBorder="1" applyAlignment="1">
      <alignment horizontal="center" vertical="center" wrapText="1"/>
    </xf>
    <xf numFmtId="0" fontId="9" fillId="0" borderId="149" xfId="0" applyFont="1" applyBorder="1" applyAlignment="1">
      <alignment horizontal="left" vertical="center" wrapText="1"/>
    </xf>
    <xf numFmtId="0" fontId="9" fillId="0" borderId="170" xfId="0" applyFont="1" applyBorder="1" applyAlignment="1">
      <alignment horizontal="center" vertical="center" wrapText="1"/>
    </xf>
    <xf numFmtId="0" fontId="0" fillId="0" borderId="106" xfId="0" applyBorder="1" applyAlignment="1">
      <alignment horizontal="center" vertical="center" wrapText="1"/>
    </xf>
    <xf numFmtId="0" fontId="9" fillId="0" borderId="106" xfId="0" applyFont="1" applyBorder="1" applyAlignment="1">
      <alignment horizontal="center" vertical="center" wrapText="1"/>
    </xf>
    <xf numFmtId="0" fontId="0" fillId="0" borderId="148" xfId="0" applyFont="1" applyFill="1" applyBorder="1" applyAlignment="1">
      <alignment horizontal="left" vertical="center" wrapText="1"/>
    </xf>
    <xf numFmtId="0" fontId="0" fillId="0" borderId="148" xfId="0" applyFont="1" applyBorder="1" applyAlignment="1">
      <alignment horizontal="center" vertical="center" wrapText="1"/>
    </xf>
    <xf numFmtId="0" fontId="0" fillId="0" borderId="149" xfId="0" applyFont="1" applyBorder="1" applyAlignment="1">
      <alignment horizontal="center" vertical="center" wrapText="1"/>
    </xf>
    <xf numFmtId="0" fontId="29" fillId="0" borderId="112" xfId="0" applyFont="1" applyBorder="1" applyAlignment="1">
      <alignment horizontal="center" vertical="center" wrapText="1"/>
    </xf>
    <xf numFmtId="0" fontId="32" fillId="0" borderId="200" xfId="0" applyFont="1" applyFill="1" applyBorder="1" applyAlignment="1">
      <alignment horizontal="center" vertical="center"/>
    </xf>
    <xf numFmtId="0" fontId="60" fillId="0" borderId="200" xfId="0" applyFont="1" applyFill="1" applyBorder="1" applyAlignment="1">
      <alignment horizontal="center" vertical="center"/>
    </xf>
    <xf numFmtId="0" fontId="0" fillId="0" borderId="6" xfId="0" applyFont="1" applyFill="1" applyBorder="1" applyAlignment="1">
      <alignment horizontal="center" vertical="center" wrapText="1"/>
    </xf>
    <xf numFmtId="0" fontId="9" fillId="0" borderId="106" xfId="0" applyFont="1" applyFill="1" applyBorder="1" applyAlignment="1">
      <alignment horizontal="center" vertical="center" wrapText="1"/>
    </xf>
    <xf numFmtId="0" fontId="9" fillId="0" borderId="155" xfId="0" applyFont="1" applyFill="1" applyBorder="1" applyAlignment="1">
      <alignment horizontal="center" vertical="center" wrapText="1"/>
    </xf>
    <xf numFmtId="0" fontId="0" fillId="0" borderId="0" xfId="0" applyFont="1" applyAlignment="1">
      <alignment horizontal="center" vertical="center" wrapText="1"/>
    </xf>
    <xf numFmtId="0" fontId="30" fillId="0" borderId="0" xfId="0" applyFont="1" applyAlignment="1">
      <alignment wrapText="1"/>
    </xf>
    <xf numFmtId="0" fontId="30" fillId="0" borderId="0" xfId="0" applyFont="1" applyAlignment="1">
      <alignment horizontal="center" vertical="center" wrapText="1"/>
    </xf>
    <xf numFmtId="0" fontId="9" fillId="0" borderId="145" xfId="0" applyFont="1" applyFill="1" applyBorder="1" applyAlignment="1">
      <alignment horizontal="center" vertical="center" wrapText="1"/>
    </xf>
    <xf numFmtId="0" fontId="0" fillId="0" borderId="106" xfId="0" quotePrefix="1" applyNumberFormat="1" applyFill="1" applyBorder="1" applyAlignment="1">
      <alignment horizontal="left" wrapText="1"/>
    </xf>
    <xf numFmtId="0" fontId="0" fillId="0" borderId="13" xfId="0" applyFont="1" applyFill="1" applyBorder="1" applyAlignment="1">
      <alignment horizontal="center"/>
    </xf>
    <xf numFmtId="0" fontId="9" fillId="0" borderId="143" xfId="0" applyFont="1" applyBorder="1" applyAlignment="1">
      <alignment horizontal="center" vertical="center" wrapText="1"/>
    </xf>
    <xf numFmtId="0" fontId="0" fillId="0" borderId="40" xfId="0" applyFont="1" applyFill="1" applyBorder="1" applyAlignment="1">
      <alignment horizontal="center"/>
    </xf>
    <xf numFmtId="49" fontId="0" fillId="0" borderId="40" xfId="54" applyNumberFormat="1"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149" xfId="0" applyFont="1" applyFill="1" applyBorder="1" applyAlignment="1">
      <alignment horizontal="center" vertical="center"/>
    </xf>
    <xf numFmtId="0" fontId="41" fillId="0" borderId="0" xfId="0" applyFont="1" applyFill="1" applyAlignment="1">
      <alignment vertical="center"/>
    </xf>
    <xf numFmtId="0" fontId="29" fillId="0" borderId="77" xfId="0" applyFont="1" applyBorder="1" applyAlignment="1">
      <alignment horizontal="center"/>
    </xf>
    <xf numFmtId="49" fontId="60" fillId="0" borderId="77" xfId="55" applyNumberFormat="1" applyFont="1" applyFill="1" applyBorder="1" applyAlignment="1">
      <alignment horizontal="center" vertical="center"/>
    </xf>
    <xf numFmtId="0" fontId="0" fillId="0" borderId="201" xfId="0" applyFont="1" applyFill="1" applyBorder="1" applyAlignment="1">
      <alignment horizontal="center" vertical="center"/>
    </xf>
    <xf numFmtId="0" fontId="0" fillId="0" borderId="202" xfId="0" applyFont="1" applyFill="1" applyBorder="1" applyAlignment="1">
      <alignment horizontal="center" vertical="center"/>
    </xf>
    <xf numFmtId="0" fontId="0" fillId="0" borderId="203" xfId="0" applyFont="1" applyFill="1" applyBorder="1" applyAlignment="1">
      <alignment horizontal="center" vertical="center"/>
    </xf>
    <xf numFmtId="49" fontId="0" fillId="0" borderId="201" xfId="54" applyNumberFormat="1" applyFont="1" applyFill="1" applyBorder="1" applyAlignment="1">
      <alignment horizontal="center" vertical="center" wrapText="1"/>
    </xf>
    <xf numFmtId="49" fontId="29" fillId="0" borderId="125" xfId="54" applyNumberFormat="1" applyFont="1" applyFill="1" applyBorder="1" applyAlignment="1">
      <alignment horizontal="center" vertical="center" wrapText="1"/>
    </xf>
    <xf numFmtId="49" fontId="29" fillId="0" borderId="81" xfId="54" applyNumberFormat="1" applyFont="1" applyFill="1" applyBorder="1" applyAlignment="1">
      <alignment horizontal="center" vertical="center" wrapText="1"/>
    </xf>
    <xf numFmtId="0" fontId="29" fillId="0" borderId="126" xfId="0" applyFont="1" applyBorder="1" applyAlignment="1">
      <alignment horizontal="center" vertical="center"/>
    </xf>
    <xf numFmtId="49" fontId="29" fillId="0" borderId="126" xfId="54" applyNumberFormat="1" applyFont="1" applyFill="1" applyBorder="1" applyAlignment="1">
      <alignment horizontal="center" vertical="center" wrapText="1"/>
    </xf>
    <xf numFmtId="49" fontId="29" fillId="0" borderId="126" xfId="54" applyNumberFormat="1" applyFont="1" applyFill="1" applyBorder="1" applyAlignment="1">
      <alignment horizontal="left" vertical="center" wrapText="1"/>
    </xf>
    <xf numFmtId="0" fontId="0" fillId="0" borderId="65" xfId="0" applyFont="1" applyFill="1" applyBorder="1" applyAlignment="1">
      <alignment horizontal="center" vertical="center" wrapText="1"/>
    </xf>
    <xf numFmtId="0" fontId="0" fillId="0" borderId="65" xfId="0" applyBorder="1" applyAlignment="1">
      <alignment horizontal="center" vertical="center"/>
    </xf>
    <xf numFmtId="0" fontId="0" fillId="0" borderId="65" xfId="0" applyBorder="1" applyAlignment="1">
      <alignment horizontal="left" vertical="center" wrapText="1"/>
    </xf>
    <xf numFmtId="0" fontId="29" fillId="0" borderId="73" xfId="0" applyFont="1" applyFill="1" applyBorder="1" applyAlignment="1">
      <alignment horizontal="center" vertical="center" wrapText="1"/>
    </xf>
    <xf numFmtId="49" fontId="0" fillId="0" borderId="65" xfId="0" applyNumberFormat="1" applyFont="1" applyFill="1" applyBorder="1" applyAlignment="1">
      <alignment horizontal="left" vertical="center" wrapText="1"/>
    </xf>
    <xf numFmtId="49" fontId="0" fillId="0" borderId="117" xfId="0" applyNumberFormat="1" applyFont="1" applyFill="1" applyBorder="1" applyAlignment="1">
      <alignment horizontal="center" vertical="center"/>
    </xf>
    <xf numFmtId="0" fontId="9" fillId="0" borderId="201" xfId="0" applyFont="1" applyFill="1" applyBorder="1" applyAlignment="1">
      <alignment vertical="center"/>
    </xf>
    <xf numFmtId="0" fontId="9" fillId="0" borderId="201" xfId="0" applyFont="1" applyFill="1" applyBorder="1" applyAlignment="1">
      <alignment vertical="center" wrapText="1"/>
    </xf>
    <xf numFmtId="49" fontId="0" fillId="0" borderId="146" xfId="0" applyNumberFormat="1" applyFont="1" applyFill="1" applyBorder="1" applyAlignment="1">
      <alignment horizontal="center" vertical="center"/>
    </xf>
    <xf numFmtId="49" fontId="0" fillId="0" borderId="193" xfId="0" applyNumberFormat="1" applyFont="1" applyFill="1" applyBorder="1" applyAlignment="1">
      <alignment horizontal="center" vertical="center"/>
    </xf>
    <xf numFmtId="49" fontId="9" fillId="0" borderId="202" xfId="0" applyNumberFormat="1" applyFont="1" applyFill="1" applyBorder="1" applyAlignment="1">
      <alignment vertical="center"/>
    </xf>
    <xf numFmtId="49" fontId="9" fillId="0" borderId="203" xfId="0" applyNumberFormat="1" applyFont="1" applyFill="1" applyBorder="1" applyAlignment="1">
      <alignment vertical="center"/>
    </xf>
    <xf numFmtId="49" fontId="0" fillId="0" borderId="147" xfId="0" applyNumberFormat="1" applyFont="1" applyFill="1" applyBorder="1" applyAlignment="1">
      <alignment horizontal="center" vertical="center"/>
    </xf>
    <xf numFmtId="49" fontId="9" fillId="0" borderId="149" xfId="0" applyNumberFormat="1" applyFont="1" applyFill="1" applyBorder="1" applyAlignment="1">
      <alignment vertical="center"/>
    </xf>
    <xf numFmtId="49" fontId="9" fillId="0" borderId="148" xfId="0" applyNumberFormat="1" applyFont="1" applyFill="1" applyBorder="1" applyAlignment="1">
      <alignment vertical="center"/>
    </xf>
    <xf numFmtId="49" fontId="9" fillId="0" borderId="150" xfId="0" applyNumberFormat="1" applyFont="1" applyFill="1" applyBorder="1" applyAlignment="1">
      <alignment vertical="center"/>
    </xf>
    <xf numFmtId="49" fontId="9" fillId="0" borderId="143" xfId="0" applyNumberFormat="1" applyFont="1" applyFill="1" applyBorder="1" applyAlignment="1">
      <alignment vertical="center"/>
    </xf>
    <xf numFmtId="0" fontId="9" fillId="0" borderId="65" xfId="0" applyFont="1" applyFill="1" applyBorder="1" applyAlignment="1">
      <alignment horizontal="left" vertical="center" wrapText="1"/>
    </xf>
    <xf numFmtId="0" fontId="9" fillId="0" borderId="0" xfId="109" applyFill="1"/>
    <xf numFmtId="0" fontId="29" fillId="0" borderId="198" xfId="0" applyFont="1" applyFill="1" applyBorder="1" applyAlignment="1">
      <alignment horizontal="center" vertical="center" textRotation="90"/>
    </xf>
    <xf numFmtId="49" fontId="0" fillId="58" borderId="198" xfId="0" applyNumberFormat="1" applyFill="1" applyBorder="1" applyAlignment="1">
      <alignment horizontal="center" vertical="center"/>
    </xf>
    <xf numFmtId="0" fontId="9" fillId="0" borderId="65" xfId="0" applyFont="1" applyFill="1" applyBorder="1" applyAlignment="1">
      <alignment horizontal="center" vertical="center" wrapText="1"/>
    </xf>
    <xf numFmtId="0" fontId="9" fillId="0" borderId="144" xfId="0" applyFont="1" applyFill="1" applyBorder="1" applyAlignment="1">
      <alignment horizontal="center" vertical="center" wrapText="1"/>
    </xf>
    <xf numFmtId="0" fontId="0" fillId="0" borderId="148" xfId="0" applyFont="1" applyFill="1" applyBorder="1" applyAlignment="1">
      <alignment horizontal="center" vertical="center" wrapText="1"/>
    </xf>
    <xf numFmtId="0" fontId="0" fillId="0" borderId="143" xfId="0" applyFont="1" applyFill="1" applyBorder="1" applyAlignment="1">
      <alignment horizontal="center" vertical="center" wrapText="1"/>
    </xf>
    <xf numFmtId="0" fontId="38" fillId="0" borderId="65" xfId="0" applyFont="1" applyFill="1" applyBorder="1" applyAlignment="1">
      <alignment horizontal="left" vertical="center" wrapText="1"/>
    </xf>
    <xf numFmtId="0" fontId="38" fillId="0" borderId="148" xfId="0" applyFont="1" applyFill="1" applyBorder="1" applyAlignment="1">
      <alignment horizontal="left" vertical="center" wrapText="1"/>
    </xf>
    <xf numFmtId="0" fontId="0" fillId="0" borderId="151" xfId="0" applyFont="1" applyFill="1" applyBorder="1" applyAlignment="1">
      <alignment horizontal="left" vertical="center" wrapText="1"/>
    </xf>
    <xf numFmtId="0" fontId="0" fillId="0" borderId="203" xfId="0" applyFont="1" applyFill="1" applyBorder="1" applyAlignment="1">
      <alignment horizontal="left" vertical="center" wrapText="1"/>
    </xf>
    <xf numFmtId="0" fontId="0" fillId="0" borderId="149" xfId="0" applyFont="1" applyFill="1" applyBorder="1" applyAlignment="1">
      <alignment horizontal="center" vertical="center" wrapText="1"/>
    </xf>
    <xf numFmtId="9" fontId="0" fillId="0" borderId="6" xfId="0" applyNumberFormat="1" applyFont="1" applyFill="1" applyBorder="1" applyAlignment="1">
      <alignment horizontal="center" vertical="center" wrapText="1"/>
    </xf>
    <xf numFmtId="0" fontId="0" fillId="0" borderId="0" xfId="0" applyFill="1" applyAlignment="1">
      <alignment wrapText="1"/>
    </xf>
    <xf numFmtId="0" fontId="38" fillId="0" borderId="65" xfId="0" applyFont="1" applyFill="1" applyBorder="1" applyAlignment="1">
      <alignment vertical="center" wrapText="1"/>
    </xf>
    <xf numFmtId="0" fontId="0" fillId="0" borderId="205" xfId="0" applyFont="1" applyFill="1" applyBorder="1" applyAlignment="1">
      <alignment horizontal="left" vertical="center" wrapText="1"/>
    </xf>
    <xf numFmtId="0" fontId="0" fillId="0" borderId="207" xfId="0" applyFont="1" applyFill="1" applyBorder="1" applyAlignment="1">
      <alignment horizontal="center" vertical="center" wrapText="1"/>
    </xf>
    <xf numFmtId="0" fontId="0" fillId="0" borderId="144" xfId="0" applyFont="1" applyFill="1" applyBorder="1" applyAlignment="1">
      <alignment horizontal="left" vertical="center" wrapText="1"/>
    </xf>
    <xf numFmtId="0" fontId="0" fillId="0" borderId="203" xfId="0" applyFont="1" applyFill="1" applyBorder="1" applyAlignment="1">
      <alignment horizontal="center" vertical="center" wrapText="1"/>
    </xf>
    <xf numFmtId="0" fontId="9" fillId="58" borderId="131" xfId="0" applyFont="1" applyFill="1" applyBorder="1" applyAlignment="1">
      <alignment horizontal="center" vertical="center"/>
    </xf>
    <xf numFmtId="0" fontId="0" fillId="58" borderId="113" xfId="0" applyFill="1" applyBorder="1" applyAlignment="1">
      <alignment vertical="center"/>
    </xf>
    <xf numFmtId="0" fontId="9" fillId="58" borderId="137" xfId="0" applyFont="1" applyFill="1" applyBorder="1" applyAlignment="1">
      <alignment vertical="center"/>
    </xf>
    <xf numFmtId="0" fontId="9" fillId="58" borderId="151" xfId="0" applyFont="1" applyFill="1" applyBorder="1" applyAlignment="1">
      <alignment horizontal="center" vertical="center"/>
    </xf>
    <xf numFmtId="0" fontId="9" fillId="58" borderId="151" xfId="0" applyFont="1" applyFill="1" applyBorder="1" applyAlignment="1">
      <alignment vertical="center"/>
    </xf>
    <xf numFmtId="0" fontId="0" fillId="0" borderId="131" xfId="0" applyFont="1" applyFill="1" applyBorder="1" applyAlignment="1">
      <alignment horizontal="center" vertical="center"/>
    </xf>
    <xf numFmtId="49" fontId="0" fillId="0" borderId="137" xfId="0" applyNumberFormat="1" applyFont="1" applyFill="1" applyBorder="1" applyAlignment="1">
      <alignment vertical="center" wrapText="1"/>
    </xf>
    <xf numFmtId="0" fontId="29" fillId="0" borderId="210" xfId="0" applyFont="1" applyFill="1" applyBorder="1" applyAlignment="1">
      <alignment horizontal="center" vertical="center" wrapText="1"/>
    </xf>
    <xf numFmtId="0" fontId="0" fillId="0" borderId="137" xfId="0" applyFont="1" applyFill="1" applyBorder="1" applyAlignment="1">
      <alignment wrapText="1"/>
    </xf>
    <xf numFmtId="0" fontId="0" fillId="58" borderId="137" xfId="0" applyFont="1" applyFill="1" applyBorder="1" applyAlignment="1">
      <alignment wrapText="1"/>
    </xf>
    <xf numFmtId="49" fontId="0" fillId="58" borderId="137" xfId="0" applyNumberFormat="1" applyFont="1" applyFill="1" applyBorder="1" applyAlignment="1">
      <alignment vertical="center" wrapText="1"/>
    </xf>
    <xf numFmtId="49" fontId="0" fillId="0" borderId="154" xfId="0" applyNumberFormat="1" applyFont="1" applyFill="1" applyBorder="1" applyAlignment="1">
      <alignment vertical="center" wrapText="1"/>
    </xf>
    <xf numFmtId="0" fontId="29" fillId="0" borderId="199" xfId="0" applyFont="1" applyFill="1" applyBorder="1" applyAlignment="1">
      <alignment horizontal="center" vertical="center" textRotation="90"/>
    </xf>
    <xf numFmtId="49" fontId="0" fillId="58" borderId="199" xfId="0" applyNumberFormat="1" applyFont="1" applyFill="1" applyBorder="1" applyAlignment="1">
      <alignment horizontal="center" vertical="center"/>
    </xf>
    <xf numFmtId="49" fontId="0" fillId="0" borderId="148" xfId="0" applyNumberFormat="1" applyFont="1" applyFill="1" applyBorder="1" applyAlignment="1">
      <alignment horizontal="center" vertical="center" wrapText="1"/>
    </xf>
    <xf numFmtId="9" fontId="0" fillId="0" borderId="148" xfId="0" applyNumberFormat="1" applyFont="1" applyFill="1" applyBorder="1" applyAlignment="1">
      <alignment horizontal="center" vertical="center" wrapText="1"/>
    </xf>
    <xf numFmtId="49" fontId="0" fillId="0" borderId="143" xfId="0" applyNumberFormat="1" applyFont="1" applyFill="1" applyBorder="1" applyAlignment="1">
      <alignment horizontal="center" vertical="center" wrapText="1"/>
    </xf>
    <xf numFmtId="0" fontId="9" fillId="0" borderId="65" xfId="0" applyFont="1" applyBorder="1" applyAlignment="1">
      <alignment vertical="center" wrapText="1"/>
    </xf>
    <xf numFmtId="0" fontId="9" fillId="0" borderId="65" xfId="0" applyFont="1" applyBorder="1" applyAlignment="1">
      <alignment horizontal="center" vertical="center"/>
    </xf>
    <xf numFmtId="0" fontId="9" fillId="0" borderId="65" xfId="0" applyFont="1" applyBorder="1" applyAlignment="1">
      <alignment vertical="center"/>
    </xf>
    <xf numFmtId="49" fontId="9" fillId="0" borderId="149" xfId="0" applyNumberFormat="1" applyFont="1" applyFill="1" applyBorder="1" applyAlignment="1">
      <alignment horizontal="left" vertical="center"/>
    </xf>
    <xf numFmtId="49" fontId="0" fillId="0" borderId="149" xfId="0" applyNumberFormat="1" applyFont="1" applyFill="1" applyBorder="1" applyAlignment="1">
      <alignment horizontal="left" vertical="center"/>
    </xf>
    <xf numFmtId="49" fontId="9" fillId="0" borderId="183" xfId="0" applyNumberFormat="1" applyFont="1" applyFill="1" applyBorder="1" applyAlignment="1">
      <alignment horizontal="center" vertical="center"/>
    </xf>
    <xf numFmtId="49" fontId="9" fillId="0" borderId="155" xfId="0" applyNumberFormat="1" applyFont="1" applyFill="1" applyBorder="1" applyAlignment="1">
      <alignment horizontal="center" vertical="center"/>
    </xf>
    <xf numFmtId="49" fontId="9" fillId="0" borderId="184" xfId="0" applyNumberFormat="1" applyFont="1" applyFill="1" applyBorder="1" applyAlignment="1">
      <alignment horizontal="center" vertical="center"/>
    </xf>
    <xf numFmtId="49" fontId="9" fillId="0" borderId="185" xfId="0" applyNumberFormat="1" applyFont="1" applyFill="1" applyBorder="1" applyAlignment="1">
      <alignment horizontal="center" vertical="center"/>
    </xf>
    <xf numFmtId="49" fontId="0" fillId="0" borderId="149" xfId="0" applyNumberFormat="1" applyFill="1" applyBorder="1" applyAlignment="1">
      <alignment horizontal="center" vertical="center"/>
    </xf>
    <xf numFmtId="0" fontId="0" fillId="0" borderId="201" xfId="0" applyFill="1" applyBorder="1"/>
    <xf numFmtId="49" fontId="0" fillId="0" borderId="183" xfId="0" applyNumberFormat="1" applyFont="1" applyFill="1" applyBorder="1" applyAlignment="1">
      <alignment horizontal="center" vertical="center"/>
    </xf>
    <xf numFmtId="49" fontId="0" fillId="0" borderId="184" xfId="0" applyNumberFormat="1" applyFont="1" applyFill="1" applyBorder="1" applyAlignment="1">
      <alignment horizontal="center" vertical="center"/>
    </xf>
    <xf numFmtId="49" fontId="0" fillId="0" borderId="185" xfId="0" applyNumberFormat="1" applyFont="1" applyFill="1" applyBorder="1" applyAlignment="1">
      <alignment horizontal="center" vertical="center"/>
    </xf>
    <xf numFmtId="49" fontId="33" fillId="0" borderId="149"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49" fontId="9" fillId="0" borderId="155" xfId="0" applyNumberFormat="1" applyFont="1" applyFill="1" applyBorder="1" applyAlignment="1">
      <alignment horizontal="center" vertical="center"/>
    </xf>
    <xf numFmtId="0" fontId="74" fillId="0" borderId="0" xfId="0" applyFont="1" applyAlignment="1"/>
    <xf numFmtId="0" fontId="75" fillId="0" borderId="131" xfId="0" applyFont="1" applyFill="1" applyBorder="1" applyAlignment="1">
      <alignment vertical="center"/>
    </xf>
    <xf numFmtId="0" fontId="76" fillId="0" borderId="116" xfId="0" applyFont="1" applyFill="1" applyBorder="1"/>
    <xf numFmtId="0" fontId="76" fillId="0" borderId="116" xfId="0" applyFont="1" applyFill="1" applyBorder="1" applyAlignment="1">
      <alignment horizontal="center" vertical="center"/>
    </xf>
    <xf numFmtId="0" fontId="76" fillId="0" borderId="116" xfId="0" applyFont="1" applyFill="1" applyBorder="1" applyAlignment="1">
      <alignment horizontal="center"/>
    </xf>
    <xf numFmtId="0" fontId="76" fillId="0" borderId="137" xfId="0" applyFont="1" applyFill="1" applyBorder="1" applyAlignment="1">
      <alignment horizontal="center" vertical="center"/>
    </xf>
    <xf numFmtId="0" fontId="76" fillId="0" borderId="119" xfId="0" applyFont="1" applyFill="1" applyBorder="1" applyAlignment="1">
      <alignment horizontal="center" vertical="center" wrapText="1"/>
    </xf>
    <xf numFmtId="0" fontId="76" fillId="0" borderId="65" xfId="0" applyFont="1" applyFill="1" applyBorder="1" applyAlignment="1">
      <alignment horizontal="center" vertical="center"/>
    </xf>
    <xf numFmtId="0" fontId="76" fillId="0" borderId="65" xfId="0" applyFont="1" applyFill="1" applyBorder="1"/>
    <xf numFmtId="0" fontId="76" fillId="0" borderId="67" xfId="0" applyFont="1" applyFill="1" applyBorder="1" applyAlignment="1">
      <alignment horizontal="center" vertical="center"/>
    </xf>
    <xf numFmtId="0" fontId="77" fillId="0" borderId="0" xfId="0" applyFont="1" applyFill="1" applyBorder="1" applyAlignment="1">
      <alignment horizontal="left" vertical="center"/>
    </xf>
    <xf numFmtId="49" fontId="9" fillId="0" borderId="155" xfId="0" applyNumberFormat="1" applyFont="1" applyFill="1" applyBorder="1" applyAlignment="1">
      <alignment horizontal="center" vertical="center"/>
    </xf>
    <xf numFmtId="49" fontId="0" fillId="0" borderId="155" xfId="0" applyNumberFormat="1" applyFont="1" applyFill="1" applyBorder="1" applyAlignment="1">
      <alignment horizontal="center" vertical="center"/>
    </xf>
    <xf numFmtId="49" fontId="9" fillId="0" borderId="170" xfId="0" applyNumberFormat="1" applyFont="1" applyFill="1" applyBorder="1" applyAlignment="1">
      <alignment vertical="center"/>
    </xf>
    <xf numFmtId="49" fontId="9" fillId="0" borderId="148" xfId="0" applyNumberFormat="1" applyFont="1" applyFill="1" applyBorder="1" applyAlignment="1">
      <alignment horizontal="left" vertical="center"/>
    </xf>
    <xf numFmtId="49" fontId="0" fillId="0" borderId="149" xfId="0" applyNumberFormat="1" applyFont="1" applyFill="1" applyBorder="1" applyAlignment="1">
      <alignment vertical="center"/>
    </xf>
    <xf numFmtId="49" fontId="0" fillId="0" borderId="148" xfId="0" applyNumberFormat="1" applyFont="1" applyFill="1" applyBorder="1" applyAlignment="1">
      <alignment horizontal="left" vertical="center"/>
    </xf>
    <xf numFmtId="49" fontId="0" fillId="0" borderId="29" xfId="0" applyNumberFormat="1" applyFont="1" applyFill="1" applyBorder="1" applyAlignment="1">
      <alignment vertical="center"/>
    </xf>
    <xf numFmtId="49" fontId="0" fillId="0" borderId="25" xfId="0" applyNumberFormat="1" applyFont="1" applyFill="1" applyBorder="1" applyAlignment="1">
      <alignment horizontal="center" vertical="center"/>
    </xf>
    <xf numFmtId="49" fontId="9" fillId="0" borderId="41"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0" fillId="0" borderId="23" xfId="0" applyNumberFormat="1" applyFont="1" applyFill="1" applyBorder="1" applyAlignment="1">
      <alignment horizontal="center" vertical="center"/>
    </xf>
    <xf numFmtId="49" fontId="9" fillId="0" borderId="29" xfId="0" applyNumberFormat="1" applyFont="1" applyFill="1" applyBorder="1" applyAlignment="1">
      <alignment horizontal="center" vertical="center"/>
    </xf>
    <xf numFmtId="0" fontId="0" fillId="0" borderId="44" xfId="0" applyFill="1" applyBorder="1" applyAlignment="1">
      <alignment wrapText="1"/>
    </xf>
    <xf numFmtId="0" fontId="0" fillId="0" borderId="44" xfId="0" applyFill="1" applyBorder="1" applyAlignment="1">
      <alignment horizontal="center" vertical="center"/>
    </xf>
    <xf numFmtId="49" fontId="9" fillId="0" borderId="26" xfId="0" applyNumberFormat="1" applyFont="1" applyFill="1" applyBorder="1" applyAlignment="1">
      <alignment horizontal="center" vertical="center"/>
    </xf>
    <xf numFmtId="0" fontId="0" fillId="0" borderId="148" xfId="0" applyFont="1" applyFill="1" applyBorder="1" applyAlignment="1">
      <alignment vertical="center"/>
    </xf>
    <xf numFmtId="49" fontId="9" fillId="0" borderId="147" xfId="0" applyNumberFormat="1" applyFont="1" applyFill="1" applyBorder="1" applyAlignment="1">
      <alignment vertical="center"/>
    </xf>
    <xf numFmtId="49" fontId="0" fillId="0" borderId="147" xfId="0" applyNumberFormat="1" applyFont="1" applyFill="1" applyBorder="1" applyAlignment="1">
      <alignment vertical="center"/>
    </xf>
    <xf numFmtId="49" fontId="9" fillId="0" borderId="143" xfId="0" applyNumberFormat="1" applyFont="1" applyFill="1" applyBorder="1" applyAlignment="1">
      <alignment horizontal="left" vertical="center"/>
    </xf>
    <xf numFmtId="49" fontId="0" fillId="0" borderId="203" xfId="0" applyNumberFormat="1" applyFont="1" applyFill="1" applyBorder="1" applyAlignment="1">
      <alignment horizontal="left" vertical="center"/>
    </xf>
    <xf numFmtId="0" fontId="63" fillId="0" borderId="65" xfId="0" applyFont="1" applyFill="1" applyBorder="1" applyAlignment="1">
      <alignment horizontal="left" vertical="center"/>
    </xf>
    <xf numFmtId="49" fontId="9" fillId="0" borderId="155" xfId="0" applyNumberFormat="1" applyFont="1" applyFill="1" applyBorder="1" applyAlignment="1">
      <alignment horizontal="center" vertical="center"/>
    </xf>
    <xf numFmtId="49" fontId="0" fillId="0" borderId="155" xfId="0" applyNumberFormat="1" applyFont="1" applyFill="1" applyBorder="1" applyAlignment="1">
      <alignment horizontal="center" vertical="center"/>
    </xf>
    <xf numFmtId="49" fontId="0" fillId="0" borderId="26" xfId="0" applyNumberFormat="1" applyFont="1" applyFill="1" applyBorder="1" applyAlignment="1">
      <alignment horizontal="left" vertical="center"/>
    </xf>
    <xf numFmtId="49" fontId="0" fillId="0" borderId="24" xfId="0" applyNumberFormat="1" applyFont="1" applyFill="1" applyBorder="1" applyAlignment="1">
      <alignment horizontal="center" vertical="center"/>
    </xf>
    <xf numFmtId="49" fontId="0" fillId="0" borderId="29" xfId="0" applyNumberFormat="1" applyFill="1" applyBorder="1" applyAlignment="1">
      <alignment horizontal="center" vertical="center"/>
    </xf>
    <xf numFmtId="0" fontId="76" fillId="60" borderId="65" xfId="0" applyFont="1" applyFill="1" applyBorder="1" applyAlignment="1">
      <alignment wrapText="1"/>
    </xf>
    <xf numFmtId="0" fontId="4" fillId="0" borderId="0" xfId="105" applyFont="1" applyAlignment="1">
      <alignment vertical="top" wrapText="1"/>
    </xf>
    <xf numFmtId="0" fontId="0" fillId="0" borderId="212" xfId="0" applyFont="1" applyFill="1" applyBorder="1" applyAlignment="1">
      <alignment wrapText="1"/>
    </xf>
    <xf numFmtId="0" fontId="0" fillId="0" borderId="6" xfId="0" applyFont="1" applyFill="1" applyBorder="1" applyAlignment="1">
      <alignment horizontal="left" vertical="center"/>
    </xf>
    <xf numFmtId="0" fontId="0" fillId="0" borderId="6" xfId="0" applyFont="1" applyFill="1" applyBorder="1" applyAlignment="1">
      <alignment horizontal="center"/>
    </xf>
    <xf numFmtId="0" fontId="38" fillId="0" borderId="6" xfId="0" applyFont="1" applyFill="1" applyBorder="1"/>
    <xf numFmtId="0" fontId="0" fillId="0" borderId="148" xfId="0" applyFont="1" applyFill="1" applyBorder="1"/>
    <xf numFmtId="0" fontId="38" fillId="0" borderId="148" xfId="0" applyFont="1" applyFill="1" applyBorder="1"/>
    <xf numFmtId="0" fontId="0" fillId="0" borderId="212" xfId="0" applyFont="1" applyFill="1" applyBorder="1"/>
    <xf numFmtId="1" fontId="9" fillId="0" borderId="143" xfId="0" applyNumberFormat="1" applyFont="1" applyFill="1" applyBorder="1" applyAlignment="1">
      <alignment horizontal="center" vertical="center" wrapText="1"/>
    </xf>
    <xf numFmtId="1" fontId="9" fillId="0" borderId="26" xfId="0" applyNumberFormat="1" applyFont="1" applyFill="1" applyBorder="1" applyAlignment="1">
      <alignment horizontal="center" vertical="center" wrapText="1"/>
    </xf>
    <xf numFmtId="49" fontId="0" fillId="0" borderId="155" xfId="0" applyNumberFormat="1" applyFont="1" applyFill="1" applyBorder="1" applyAlignment="1">
      <alignment horizontal="center" vertical="center"/>
    </xf>
    <xf numFmtId="49" fontId="9" fillId="0" borderId="155" xfId="0" applyNumberFormat="1" applyFont="1" applyFill="1" applyBorder="1" applyAlignment="1">
      <alignment horizontal="center" vertical="center" wrapText="1"/>
    </xf>
    <xf numFmtId="0" fontId="0" fillId="0" borderId="213" xfId="0" applyFont="1" applyFill="1" applyBorder="1" applyAlignment="1">
      <alignment horizontal="center" vertical="center" wrapText="1"/>
    </xf>
    <xf numFmtId="0" fontId="0" fillId="0" borderId="213" xfId="0" applyFont="1" applyFill="1" applyBorder="1"/>
    <xf numFmtId="0" fontId="0" fillId="0" borderId="213" xfId="0" applyFont="1" applyFill="1" applyBorder="1" applyAlignment="1">
      <alignment horizontal="center" vertical="center"/>
    </xf>
    <xf numFmtId="0" fontId="38" fillId="0" borderId="213" xfId="0" applyFont="1" applyFill="1" applyBorder="1"/>
    <xf numFmtId="0" fontId="0" fillId="0" borderId="213" xfId="0" applyFont="1" applyFill="1" applyBorder="1" applyAlignment="1">
      <alignment horizontal="center"/>
    </xf>
    <xf numFmtId="0" fontId="38" fillId="0" borderId="35" xfId="0" applyFont="1" applyFill="1" applyBorder="1"/>
    <xf numFmtId="0" fontId="0" fillId="0" borderId="35" xfId="0" applyFont="1" applyFill="1" applyBorder="1"/>
    <xf numFmtId="0" fontId="0" fillId="0" borderId="215" xfId="0" applyFont="1" applyFill="1" applyBorder="1"/>
    <xf numFmtId="0" fontId="38" fillId="0" borderId="216" xfId="0" applyFont="1" applyFill="1" applyBorder="1"/>
    <xf numFmtId="0" fontId="38" fillId="0" borderId="203" xfId="0" applyFont="1" applyFill="1" applyBorder="1"/>
    <xf numFmtId="0" fontId="0" fillId="0" borderId="218" xfId="0" applyFont="1" applyFill="1" applyBorder="1" applyAlignment="1">
      <alignment horizontal="left" vertical="center"/>
    </xf>
    <xf numFmtId="0" fontId="38" fillId="0" borderId="219" xfId="0" applyFont="1" applyFill="1" applyBorder="1"/>
    <xf numFmtId="0" fontId="0" fillId="0" borderId="219" xfId="0" applyFont="1" applyFill="1" applyBorder="1"/>
    <xf numFmtId="0" fontId="0" fillId="0" borderId="219" xfId="0" applyFont="1" applyFill="1" applyBorder="1" applyAlignment="1">
      <alignment horizontal="left" vertical="center" wrapText="1"/>
    </xf>
    <xf numFmtId="0" fontId="0" fillId="0" borderId="214" xfId="0" applyFont="1" applyFill="1" applyBorder="1" applyAlignment="1">
      <alignment horizontal="center" vertical="center"/>
    </xf>
    <xf numFmtId="0" fontId="0" fillId="0" borderId="217" xfId="0" applyFont="1" applyFill="1" applyBorder="1"/>
    <xf numFmtId="0" fontId="0" fillId="0" borderId="215" xfId="0" applyFont="1" applyFill="1" applyBorder="1" applyAlignment="1">
      <alignment horizontal="center"/>
    </xf>
    <xf numFmtId="0" fontId="0" fillId="0" borderId="219" xfId="0" applyFont="1" applyFill="1" applyBorder="1" applyAlignment="1">
      <alignment horizontal="left" vertical="center"/>
    </xf>
    <xf numFmtId="0" fontId="9" fillId="0" borderId="219" xfId="0" applyFont="1" applyFill="1" applyBorder="1" applyAlignment="1">
      <alignment horizontal="left" vertical="center" wrapText="1"/>
    </xf>
    <xf numFmtId="1" fontId="9" fillId="0" borderId="26"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49" fontId="9" fillId="0" borderId="149" xfId="0" applyNumberFormat="1" applyFont="1" applyFill="1" applyBorder="1" applyAlignment="1">
      <alignment horizontal="center" vertical="center" wrapText="1"/>
    </xf>
    <xf numFmtId="0" fontId="9" fillId="0" borderId="65" xfId="0" applyNumberFormat="1" applyFont="1" applyFill="1" applyBorder="1" applyAlignment="1">
      <alignment horizontal="center" vertical="center" wrapText="1"/>
    </xf>
    <xf numFmtId="0" fontId="0" fillId="0" borderId="40" xfId="0" applyFont="1" applyFill="1" applyBorder="1" applyAlignment="1">
      <alignment horizontal="left" wrapText="1"/>
    </xf>
    <xf numFmtId="0" fontId="0" fillId="0" borderId="40" xfId="0" applyFont="1" applyFill="1" applyBorder="1" applyAlignment="1">
      <alignment vertical="top" wrapText="1"/>
    </xf>
    <xf numFmtId="1" fontId="0" fillId="0" borderId="148" xfId="0" applyNumberFormat="1" applyFont="1" applyFill="1" applyBorder="1" applyAlignment="1">
      <alignment horizontal="left" vertical="center" wrapText="1"/>
    </xf>
    <xf numFmtId="1" fontId="0" fillId="0" borderId="143" xfId="0" applyNumberFormat="1" applyFont="1" applyFill="1" applyBorder="1" applyAlignment="1">
      <alignment horizontal="left" vertical="center" wrapText="1"/>
    </xf>
    <xf numFmtId="0" fontId="38" fillId="0" borderId="65" xfId="0" applyFont="1" applyFill="1" applyBorder="1" applyAlignment="1">
      <alignment horizontal="left" vertical="center"/>
    </xf>
    <xf numFmtId="0" fontId="38" fillId="0" borderId="148" xfId="0" applyFont="1" applyFill="1" applyBorder="1" applyAlignment="1">
      <alignment horizontal="left" vertical="center"/>
    </xf>
    <xf numFmtId="0" fontId="0" fillId="0" borderId="0" xfId="0" applyAlignment="1"/>
    <xf numFmtId="0" fontId="0" fillId="0" borderId="65" xfId="0" applyFont="1" applyFill="1" applyBorder="1" applyAlignment="1">
      <alignment vertical="center"/>
    </xf>
    <xf numFmtId="0" fontId="0" fillId="0" borderId="203" xfId="0" applyFont="1" applyBorder="1"/>
    <xf numFmtId="0" fontId="0" fillId="0" borderId="223" xfId="0" applyFont="1" applyBorder="1"/>
    <xf numFmtId="0" fontId="0" fillId="0" borderId="203" xfId="0" applyFont="1" applyBorder="1" applyAlignment="1">
      <alignment horizontal="center"/>
    </xf>
    <xf numFmtId="0" fontId="0" fillId="0" borderId="223" xfId="0" applyFont="1" applyBorder="1" applyAlignment="1">
      <alignment horizontal="center"/>
    </xf>
    <xf numFmtId="49" fontId="0" fillId="0" borderId="65"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0" fontId="0" fillId="0" borderId="148" xfId="0" applyFont="1" applyBorder="1" applyAlignment="1">
      <alignment horizontal="left" vertical="center" wrapText="1"/>
    </xf>
    <xf numFmtId="0" fontId="0" fillId="0" borderId="13" xfId="0" applyFont="1" applyFill="1" applyBorder="1" applyAlignment="1">
      <alignment horizontal="center" vertical="center" wrapText="1"/>
    </xf>
    <xf numFmtId="49" fontId="0" fillId="0" borderId="65" xfId="0" applyNumberFormat="1" applyFont="1" applyFill="1" applyBorder="1" applyAlignment="1">
      <alignment horizontal="center" vertical="center"/>
    </xf>
    <xf numFmtId="49" fontId="0" fillId="0" borderId="199" xfId="0" applyNumberFormat="1" applyFont="1" applyFill="1" applyBorder="1" applyAlignment="1">
      <alignment horizontal="center" vertical="center"/>
    </xf>
    <xf numFmtId="0" fontId="9" fillId="0" borderId="143" xfId="0" applyFont="1" applyFill="1" applyBorder="1" applyAlignment="1">
      <alignment horizontal="center" vertical="center" wrapText="1"/>
    </xf>
    <xf numFmtId="0" fontId="0" fillId="0" borderId="40" xfId="0" applyFont="1" applyFill="1" applyBorder="1" applyAlignment="1"/>
    <xf numFmtId="0" fontId="0" fillId="0" borderId="212" xfId="0" applyFont="1" applyFill="1" applyBorder="1" applyAlignment="1"/>
    <xf numFmtId="0" fontId="0" fillId="0" borderId="106" xfId="0" quotePrefix="1" applyNumberFormat="1" applyFill="1" applyBorder="1" applyAlignment="1">
      <alignment horizontal="left" vertical="top" wrapText="1"/>
    </xf>
    <xf numFmtId="0" fontId="0" fillId="0" borderId="215" xfId="0" applyFont="1" applyFill="1" applyBorder="1" applyAlignment="1">
      <alignment horizontal="center" vertical="center" wrapText="1"/>
    </xf>
    <xf numFmtId="0" fontId="0" fillId="0" borderId="213" xfId="0" applyFont="1" applyFill="1" applyBorder="1" applyAlignment="1">
      <alignment horizontal="left" vertical="center"/>
    </xf>
    <xf numFmtId="49" fontId="0" fillId="0" borderId="198" xfId="0" applyNumberFormat="1" applyFill="1" applyBorder="1" applyAlignment="1">
      <alignment horizontal="center" vertical="center"/>
    </xf>
    <xf numFmtId="49" fontId="38" fillId="0" borderId="148" xfId="0" applyNumberFormat="1" applyFont="1" applyFill="1" applyBorder="1" applyAlignment="1">
      <alignment vertical="center" wrapText="1"/>
    </xf>
    <xf numFmtId="49" fontId="0" fillId="0" borderId="0" xfId="0" applyNumberFormat="1" applyFont="1" applyFill="1" applyAlignment="1">
      <alignment wrapText="1"/>
    </xf>
    <xf numFmtId="49" fontId="38" fillId="0" borderId="143" xfId="0" applyNumberFormat="1" applyFont="1" applyFill="1" applyBorder="1" applyAlignment="1">
      <alignment vertical="center" wrapText="1"/>
    </xf>
    <xf numFmtId="0" fontId="0" fillId="0" borderId="143" xfId="0" applyFont="1" applyFill="1" applyBorder="1" applyAlignment="1">
      <alignment horizontal="left" vertical="center" wrapText="1"/>
    </xf>
    <xf numFmtId="49" fontId="38" fillId="0" borderId="65" xfId="0" applyNumberFormat="1" applyFont="1" applyFill="1" applyBorder="1" applyAlignment="1">
      <alignment vertical="center" wrapText="1"/>
    </xf>
    <xf numFmtId="0" fontId="0" fillId="0" borderId="65" xfId="0" applyFont="1" applyFill="1" applyBorder="1" applyAlignment="1">
      <alignment horizontal="center" wrapText="1"/>
    </xf>
    <xf numFmtId="0" fontId="38" fillId="0" borderId="65" xfId="0" applyFont="1" applyFill="1" applyBorder="1" applyAlignment="1">
      <alignment vertical="center"/>
    </xf>
    <xf numFmtId="9" fontId="0" fillId="0" borderId="213" xfId="0" applyNumberFormat="1" applyFont="1" applyFill="1" applyBorder="1" applyAlignment="1">
      <alignment horizontal="center" vertical="center" wrapText="1"/>
    </xf>
    <xf numFmtId="0" fontId="0" fillId="0" borderId="144" xfId="0" applyFont="1" applyFill="1" applyBorder="1" applyAlignment="1">
      <alignment horizontal="center" vertical="center" wrapText="1"/>
    </xf>
    <xf numFmtId="0" fontId="38" fillId="0" borderId="148" xfId="0" applyFont="1" applyFill="1" applyBorder="1" applyAlignment="1">
      <alignment vertical="center" wrapText="1"/>
    </xf>
    <xf numFmtId="0" fontId="0" fillId="0" borderId="155" xfId="0" applyFont="1" applyFill="1" applyBorder="1" applyAlignment="1">
      <alignment horizontal="left" vertical="center" wrapText="1"/>
    </xf>
    <xf numFmtId="0" fontId="38" fillId="0" borderId="143" xfId="0" applyFont="1" applyFill="1" applyBorder="1" applyAlignment="1">
      <alignment vertical="center" wrapText="1"/>
    </xf>
    <xf numFmtId="0" fontId="0" fillId="0" borderId="193"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38" fillId="0" borderId="144" xfId="0" applyFont="1" applyFill="1" applyBorder="1" applyAlignment="1">
      <alignment vertical="center" wrapText="1"/>
    </xf>
    <xf numFmtId="0" fontId="0" fillId="0" borderId="161" xfId="0" applyFont="1" applyFill="1" applyBorder="1" applyAlignment="1">
      <alignment horizontal="left" vertical="center" wrapText="1"/>
    </xf>
    <xf numFmtId="0" fontId="0" fillId="0" borderId="208" xfId="0" applyFont="1" applyFill="1" applyBorder="1" applyAlignment="1">
      <alignment horizontal="center" vertical="center" wrapText="1"/>
    </xf>
    <xf numFmtId="0" fontId="0" fillId="0" borderId="206" xfId="0" applyFont="1" applyFill="1" applyBorder="1" applyAlignment="1">
      <alignment horizontal="center" vertical="center" wrapText="1"/>
    </xf>
    <xf numFmtId="0" fontId="0" fillId="0" borderId="183" xfId="0" applyFont="1" applyFill="1" applyBorder="1" applyAlignment="1">
      <alignment horizontal="center" vertical="center" wrapText="1"/>
    </xf>
    <xf numFmtId="0" fontId="38" fillId="0" borderId="193" xfId="0" applyFont="1" applyFill="1" applyBorder="1" applyAlignment="1">
      <alignment vertical="center" wrapText="1"/>
    </xf>
    <xf numFmtId="0" fontId="0" fillId="0" borderId="145" xfId="0" applyFont="1" applyFill="1" applyBorder="1" applyAlignment="1">
      <alignment horizontal="left" vertical="center" wrapText="1"/>
    </xf>
    <xf numFmtId="0" fontId="0" fillId="0" borderId="147" xfId="0" applyFont="1" applyFill="1" applyBorder="1" applyAlignment="1">
      <alignment horizontal="center" vertical="center" wrapText="1"/>
    </xf>
    <xf numFmtId="0" fontId="38" fillId="0" borderId="193" xfId="0" applyFont="1" applyFill="1" applyBorder="1" applyAlignment="1">
      <alignment horizontal="left" vertical="center" wrapText="1"/>
    </xf>
    <xf numFmtId="0" fontId="38" fillId="0" borderId="144" xfId="0" applyFont="1" applyFill="1" applyBorder="1" applyAlignment="1">
      <alignment horizontal="left" vertical="center"/>
    </xf>
    <xf numFmtId="0" fontId="9" fillId="0" borderId="193" xfId="0" applyFont="1" applyFill="1" applyBorder="1" applyAlignment="1">
      <alignment horizontal="center" vertical="center" wrapText="1"/>
    </xf>
    <xf numFmtId="0" fontId="0" fillId="0" borderId="193" xfId="0" applyFont="1" applyFill="1" applyBorder="1" applyAlignment="1">
      <alignment horizontal="left" vertical="center" wrapText="1"/>
    </xf>
    <xf numFmtId="0" fontId="9" fillId="0" borderId="203" xfId="0" applyFont="1" applyFill="1" applyBorder="1" applyAlignment="1">
      <alignment horizontal="center" vertical="center" wrapText="1"/>
    </xf>
    <xf numFmtId="0" fontId="0" fillId="0" borderId="209" xfId="0" applyFont="1" applyFill="1" applyBorder="1" applyAlignment="1">
      <alignment horizontal="center" vertical="center" wrapText="1"/>
    </xf>
    <xf numFmtId="0" fontId="0" fillId="0" borderId="170" xfId="0" applyFont="1" applyFill="1" applyBorder="1" applyAlignment="1">
      <alignment horizontal="center" vertical="center" wrapText="1"/>
    </xf>
    <xf numFmtId="9" fontId="0" fillId="0" borderId="143" xfId="0" applyNumberFormat="1" applyFont="1" applyFill="1" applyBorder="1" applyAlignment="1">
      <alignment horizontal="center" vertical="center" wrapText="1"/>
    </xf>
    <xf numFmtId="0" fontId="0" fillId="0" borderId="65" xfId="0" applyFill="1" applyBorder="1" applyAlignment="1">
      <alignment vertical="center"/>
    </xf>
    <xf numFmtId="9" fontId="0" fillId="0" borderId="65" xfId="0"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0" fontId="0" fillId="0" borderId="213" xfId="0" applyFont="1" applyFill="1" applyBorder="1" applyAlignment="1">
      <alignment horizontal="left" vertical="center" wrapText="1"/>
    </xf>
    <xf numFmtId="0" fontId="38" fillId="0" borderId="213" xfId="0" applyFont="1" applyFill="1" applyBorder="1" applyAlignment="1">
      <alignment horizontal="left" vertical="center"/>
    </xf>
    <xf numFmtId="0" fontId="9" fillId="0" borderId="28" xfId="0" applyFont="1" applyFill="1" applyBorder="1" applyAlignment="1">
      <alignment horizontal="left" vertical="center" wrapText="1"/>
    </xf>
    <xf numFmtId="0" fontId="0" fillId="0" borderId="28" xfId="0" applyFont="1" applyFill="1" applyBorder="1"/>
    <xf numFmtId="0" fontId="0" fillId="0" borderId="28" xfId="0" applyFont="1" applyFill="1" applyBorder="1" applyAlignment="1">
      <alignment horizontal="left" vertical="center" wrapText="1"/>
    </xf>
    <xf numFmtId="0" fontId="9" fillId="0" borderId="213" xfId="0" applyFont="1" applyFill="1" applyBorder="1" applyAlignment="1">
      <alignment horizontal="left" vertical="center" wrapText="1"/>
    </xf>
    <xf numFmtId="0" fontId="0" fillId="0" borderId="202" xfId="0" applyFont="1" applyFill="1" applyBorder="1"/>
    <xf numFmtId="0" fontId="0" fillId="0" borderId="13" xfId="0" applyFont="1" applyFill="1" applyBorder="1"/>
    <xf numFmtId="0" fontId="0" fillId="0" borderId="148" xfId="0" applyFont="1" applyFill="1" applyBorder="1" applyAlignment="1">
      <alignment horizontal="center"/>
    </xf>
    <xf numFmtId="0" fontId="0" fillId="0" borderId="199" xfId="0" applyFont="1" applyBorder="1" applyAlignment="1">
      <alignment horizontal="center" vertical="center"/>
    </xf>
    <xf numFmtId="0" fontId="29" fillId="0" borderId="131" xfId="0" applyFont="1" applyFill="1" applyBorder="1" applyAlignment="1">
      <alignment vertical="center"/>
    </xf>
    <xf numFmtId="0" fontId="0" fillId="0" borderId="116" xfId="0" applyFont="1" applyFill="1" applyBorder="1"/>
    <xf numFmtId="0" fontId="0" fillId="0" borderId="139" xfId="0" applyFont="1" applyFill="1" applyBorder="1" applyAlignment="1">
      <alignment horizontal="center" vertical="center" wrapText="1"/>
    </xf>
    <xf numFmtId="0" fontId="0" fillId="0" borderId="69" xfId="0" applyFont="1" applyFill="1" applyBorder="1" applyAlignment="1">
      <alignment vertical="center" wrapText="1"/>
    </xf>
    <xf numFmtId="0" fontId="0" fillId="0" borderId="69" xfId="0" applyFont="1" applyBorder="1" applyAlignment="1">
      <alignment vertical="center" wrapText="1"/>
    </xf>
    <xf numFmtId="0" fontId="0" fillId="0" borderId="69" xfId="0" applyFont="1" applyFill="1" applyBorder="1" applyAlignment="1">
      <alignment horizontal="center" vertical="center"/>
    </xf>
    <xf numFmtId="0" fontId="0" fillId="0" borderId="69" xfId="0" applyFont="1" applyFill="1" applyBorder="1"/>
    <xf numFmtId="0" fontId="0" fillId="0" borderId="70" xfId="0" applyFont="1" applyFill="1" applyBorder="1" applyAlignment="1">
      <alignment horizontal="center" vertical="center"/>
    </xf>
    <xf numFmtId="0" fontId="0" fillId="0" borderId="219" xfId="0" applyFont="1" applyBorder="1" applyAlignment="1">
      <alignment horizontal="left" vertical="center" wrapText="1"/>
    </xf>
    <xf numFmtId="0" fontId="0" fillId="0" borderId="219" xfId="0" applyFont="1" applyBorder="1" applyAlignment="1">
      <alignment horizontal="center" vertical="center" wrapText="1"/>
    </xf>
    <xf numFmtId="0" fontId="0" fillId="0" borderId="224" xfId="0" applyFont="1" applyBorder="1" applyAlignment="1">
      <alignment horizontal="left" vertical="center" wrapText="1"/>
    </xf>
    <xf numFmtId="0" fontId="0" fillId="0" borderId="224"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213" xfId="0" applyFont="1" applyFill="1" applyBorder="1" applyAlignment="1">
      <alignment horizontal="right"/>
    </xf>
    <xf numFmtId="0" fontId="0" fillId="0" borderId="6" xfId="0" applyFont="1" applyFill="1" applyBorder="1" applyAlignment="1">
      <alignment horizontal="left"/>
    </xf>
    <xf numFmtId="0" fontId="0" fillId="0" borderId="148" xfId="0" applyFont="1" applyFill="1" applyBorder="1" applyAlignment="1">
      <alignment horizontal="left"/>
    </xf>
    <xf numFmtId="0" fontId="29" fillId="0" borderId="219" xfId="0" applyFont="1" applyFill="1" applyBorder="1" applyAlignment="1">
      <alignment horizontal="center" vertical="center" wrapText="1"/>
    </xf>
    <xf numFmtId="14" fontId="0" fillId="63" borderId="65" xfId="0" applyNumberFormat="1" applyFont="1" applyFill="1" applyBorder="1" applyAlignment="1">
      <alignment horizontal="center" vertical="center" wrapText="1"/>
    </xf>
    <xf numFmtId="0" fontId="29" fillId="0" borderId="230" xfId="0" applyFont="1" applyFill="1" applyBorder="1" applyAlignment="1">
      <alignment horizontal="center" vertical="center" wrapText="1"/>
    </xf>
    <xf numFmtId="0" fontId="29" fillId="0" borderId="228" xfId="0" applyFont="1" applyFill="1" applyBorder="1" applyAlignment="1">
      <alignment horizontal="center" vertical="center" wrapText="1"/>
    </xf>
    <xf numFmtId="49" fontId="29" fillId="28" borderId="236" xfId="93" applyNumberFormat="1" applyFont="1" applyFill="1" applyBorder="1" applyAlignment="1">
      <alignment horizontal="center" vertical="center" wrapText="1"/>
    </xf>
    <xf numFmtId="49" fontId="29" fillId="28" borderId="237" xfId="93" applyNumberFormat="1" applyFont="1" applyFill="1" applyBorder="1" applyAlignment="1">
      <alignment horizontal="center" vertical="center" wrapText="1"/>
    </xf>
    <xf numFmtId="0" fontId="0" fillId="0" borderId="0" xfId="0" applyFont="1"/>
    <xf numFmtId="0" fontId="42" fillId="0" borderId="0" xfId="0" applyFont="1"/>
    <xf numFmtId="0" fontId="34" fillId="0" borderId="0" xfId="0" applyFont="1"/>
    <xf numFmtId="0" fontId="9" fillId="0" borderId="0" xfId="0" applyFont="1"/>
    <xf numFmtId="1" fontId="9" fillId="0" borderId="231" xfId="93" applyNumberFormat="1" applyFont="1" applyFill="1" applyBorder="1" applyAlignment="1">
      <alignment horizontal="center" vertical="center"/>
    </xf>
    <xf numFmtId="0" fontId="29" fillId="0" borderId="242" xfId="0" applyFont="1" applyFill="1" applyBorder="1" applyAlignment="1">
      <alignment horizontal="center" vertical="center" wrapText="1"/>
    </xf>
    <xf numFmtId="0" fontId="9" fillId="0" borderId="0" xfId="0" applyFont="1"/>
    <xf numFmtId="9" fontId="9" fillId="29" borderId="235" xfId="0" applyNumberFormat="1" applyFont="1" applyFill="1" applyBorder="1"/>
    <xf numFmtId="9" fontId="9" fillId="29" borderId="241" xfId="0" applyNumberFormat="1" applyFont="1" applyFill="1" applyBorder="1"/>
    <xf numFmtId="49" fontId="9" fillId="0" borderId="231" xfId="93" applyNumberFormat="1" applyFont="1" applyFill="1" applyBorder="1" applyAlignment="1">
      <alignment vertical="center"/>
    </xf>
    <xf numFmtId="49" fontId="9" fillId="0" borderId="231" xfId="93" applyNumberFormat="1" applyFont="1" applyFill="1" applyBorder="1" applyAlignment="1">
      <alignment horizontal="center" vertical="center"/>
    </xf>
    <xf numFmtId="49" fontId="9" fillId="0" borderId="234" xfId="93" applyNumberFormat="1" applyFont="1" applyFill="1" applyBorder="1" applyAlignment="1">
      <alignment horizontal="left" vertical="center" wrapText="1"/>
    </xf>
    <xf numFmtId="49" fontId="9" fillId="0" borderId="233" xfId="93" applyNumberFormat="1" applyFont="1" applyFill="1" applyBorder="1" applyAlignment="1">
      <alignment horizontal="left" vertical="center" wrapText="1"/>
    </xf>
    <xf numFmtId="49" fontId="9" fillId="0" borderId="232" xfId="93" applyNumberFormat="1" applyFont="1" applyFill="1" applyBorder="1" applyAlignment="1">
      <alignment horizontal="center" vertical="center" wrapText="1"/>
    </xf>
    <xf numFmtId="0" fontId="0" fillId="0" borderId="270" xfId="91" applyNumberFormat="1" applyFont="1" applyFill="1" applyBorder="1" applyAlignment="1">
      <alignment horizontal="center" vertical="center"/>
    </xf>
    <xf numFmtId="0" fontId="0" fillId="28" borderId="270" xfId="0" applyFont="1" applyFill="1" applyBorder="1"/>
    <xf numFmtId="0" fontId="0" fillId="29" borderId="219" xfId="0" applyFont="1" applyFill="1" applyBorder="1"/>
    <xf numFmtId="0" fontId="0" fillId="0" borderId="247" xfId="0" applyFont="1" applyFill="1" applyBorder="1" applyAlignment="1">
      <alignment horizontal="center"/>
    </xf>
    <xf numFmtId="0" fontId="0" fillId="0" borderId="246" xfId="0" applyFont="1" applyFill="1" applyBorder="1" applyAlignment="1">
      <alignment horizontal="left" vertical="center"/>
    </xf>
    <xf numFmtId="0" fontId="0" fillId="0" borderId="248" xfId="0" applyFont="1" applyFill="1" applyBorder="1"/>
    <xf numFmtId="49" fontId="9" fillId="0" borderId="246" xfId="93" applyNumberFormat="1" applyFont="1" applyFill="1" applyBorder="1" applyAlignment="1">
      <alignment vertical="center"/>
    </xf>
    <xf numFmtId="49" fontId="9" fillId="0" borderId="247" xfId="93" applyNumberFormat="1" applyFont="1" applyFill="1" applyBorder="1" applyAlignment="1">
      <alignment horizontal="left" vertical="center"/>
    </xf>
    <xf numFmtId="49" fontId="9" fillId="0" borderId="219" xfId="93" applyNumberFormat="1" applyFont="1" applyFill="1" applyBorder="1" applyAlignment="1">
      <alignment vertical="center" wrapText="1"/>
    </xf>
    <xf numFmtId="9" fontId="0" fillId="29" borderId="219" xfId="0" applyNumberFormat="1" applyFont="1" applyFill="1" applyBorder="1"/>
    <xf numFmtId="49" fontId="9" fillId="0" borderId="219" xfId="93" applyNumberFormat="1" applyFont="1" applyFill="1" applyBorder="1" applyAlignment="1">
      <alignment horizontal="left" vertical="center" wrapText="1"/>
    </xf>
    <xf numFmtId="49" fontId="9" fillId="0" borderId="247" xfId="93" applyNumberFormat="1" applyFont="1" applyFill="1" applyBorder="1" applyAlignment="1">
      <alignment horizontal="left" vertical="center" wrapText="1"/>
    </xf>
    <xf numFmtId="0" fontId="0" fillId="0" borderId="248" xfId="0" applyFont="1" applyBorder="1"/>
    <xf numFmtId="49" fontId="0" fillId="0" borderId="247" xfId="93" applyNumberFormat="1" applyFont="1" applyFill="1" applyBorder="1" applyAlignment="1">
      <alignment horizontal="left" vertical="center" wrapText="1"/>
    </xf>
    <xf numFmtId="49" fontId="0" fillId="0" borderId="219" xfId="93" applyNumberFormat="1" applyFont="1" applyFill="1" applyBorder="1" applyAlignment="1">
      <alignment vertical="center" wrapText="1"/>
    </xf>
    <xf numFmtId="49" fontId="0" fillId="0" borderId="246" xfId="93" applyNumberFormat="1" applyFont="1" applyFill="1" applyBorder="1" applyAlignment="1">
      <alignment vertical="center"/>
    </xf>
    <xf numFmtId="49" fontId="0" fillId="59" borderId="271" xfId="91" applyNumberFormat="1" applyFont="1" applyFill="1" applyBorder="1" applyAlignment="1">
      <alignment horizontal="center" vertical="center" wrapText="1"/>
    </xf>
    <xf numFmtId="1" fontId="0" fillId="59" borderId="271" xfId="91" applyNumberFormat="1" applyFont="1" applyFill="1" applyBorder="1" applyAlignment="1">
      <alignment horizontal="center" vertical="center"/>
    </xf>
    <xf numFmtId="0" fontId="0" fillId="59" borderId="271" xfId="91" applyNumberFormat="1" applyFont="1" applyFill="1" applyBorder="1" applyAlignment="1">
      <alignment horizontal="center" vertical="center"/>
    </xf>
    <xf numFmtId="0" fontId="36" fillId="0" borderId="229" xfId="0" applyFont="1" applyBorder="1" applyAlignment="1">
      <alignment horizontal="center" vertical="center"/>
    </xf>
    <xf numFmtId="0" fontId="0" fillId="0" borderId="229" xfId="0" applyFont="1" applyBorder="1"/>
    <xf numFmtId="0" fontId="0" fillId="0" borderId="260" xfId="0" applyFont="1" applyFill="1" applyBorder="1"/>
    <xf numFmtId="0" fontId="0" fillId="0" borderId="258" xfId="0" applyFont="1" applyFill="1" applyBorder="1" applyAlignment="1">
      <alignment horizontal="center" vertical="top" wrapText="1"/>
    </xf>
    <xf numFmtId="0" fontId="0" fillId="0" borderId="258" xfId="0" applyFont="1" applyFill="1" applyBorder="1" applyAlignment="1">
      <alignment horizontal="center"/>
    </xf>
    <xf numFmtId="0" fontId="0" fillId="0" borderId="258" xfId="0" applyFont="1" applyFill="1" applyBorder="1" applyAlignment="1">
      <alignment horizontal="justify" vertical="top" wrapText="1"/>
    </xf>
    <xf numFmtId="0" fontId="0" fillId="0" borderId="258" xfId="0" applyFont="1" applyBorder="1"/>
    <xf numFmtId="0" fontId="0" fillId="0" borderId="258" xfId="0" applyFont="1" applyFill="1" applyBorder="1"/>
    <xf numFmtId="0" fontId="0" fillId="0" borderId="251" xfId="0" applyFont="1" applyFill="1" applyBorder="1"/>
    <xf numFmtId="0" fontId="0" fillId="0" borderId="259" xfId="0" applyFont="1" applyFill="1" applyBorder="1"/>
    <xf numFmtId="0" fontId="0" fillId="59" borderId="270" xfId="91" applyNumberFormat="1" applyFont="1" applyFill="1" applyBorder="1" applyAlignment="1">
      <alignment horizontal="center" vertical="center"/>
    </xf>
    <xf numFmtId="49" fontId="0" fillId="0" borderId="270" xfId="102" applyNumberFormat="1" applyFont="1" applyFill="1" applyBorder="1" applyAlignment="1">
      <alignment horizontal="center" vertical="center" wrapText="1"/>
    </xf>
    <xf numFmtId="49" fontId="0" fillId="0" borderId="269" xfId="91" applyNumberFormat="1" applyFont="1" applyFill="1" applyBorder="1" applyAlignment="1">
      <alignment vertical="center" wrapText="1"/>
    </xf>
    <xf numFmtId="0" fontId="0" fillId="0" borderId="270" xfId="0" applyFont="1" applyFill="1" applyBorder="1"/>
    <xf numFmtId="9" fontId="9" fillId="61" borderId="281" xfId="0" applyNumberFormat="1" applyFont="1" applyFill="1" applyBorder="1"/>
    <xf numFmtId="0" fontId="9" fillId="28" borderId="280" xfId="0" applyFont="1" applyFill="1" applyBorder="1"/>
    <xf numFmtId="0" fontId="0" fillId="0" borderId="0" xfId="0"/>
    <xf numFmtId="9" fontId="0" fillId="59" borderId="262" xfId="0" applyNumberFormat="1" applyFont="1" applyFill="1" applyBorder="1"/>
    <xf numFmtId="9" fontId="0" fillId="0" borderId="261" xfId="92" applyFont="1" applyFill="1" applyBorder="1" applyAlignment="1">
      <alignment horizontal="center" vertical="center" wrapText="1"/>
    </xf>
    <xf numFmtId="0" fontId="0" fillId="0" borderId="275" xfId="0" applyFont="1" applyFill="1" applyBorder="1"/>
    <xf numFmtId="0" fontId="0" fillId="0" borderId="268" xfId="0" applyFont="1" applyFill="1" applyBorder="1"/>
    <xf numFmtId="49" fontId="0" fillId="0" borderId="266" xfId="102" applyNumberFormat="1" applyFont="1" applyFill="1" applyBorder="1" applyAlignment="1">
      <alignment horizontal="center" vertical="center" wrapText="1"/>
    </xf>
    <xf numFmtId="9" fontId="0" fillId="28" borderId="266" xfId="92" applyFont="1" applyFill="1" applyBorder="1" applyAlignment="1">
      <alignment vertical="center" wrapText="1"/>
    </xf>
    <xf numFmtId="49" fontId="0" fillId="0" borderId="250" xfId="102" applyNumberFormat="1" applyFont="1" applyFill="1" applyBorder="1" applyAlignment="1">
      <alignment horizontal="center" vertical="center" wrapText="1"/>
    </xf>
    <xf numFmtId="49" fontId="0" fillId="0" borderId="250" xfId="102" applyNumberFormat="1" applyFont="1" applyFill="1" applyBorder="1" applyAlignment="1">
      <alignment horizontal="center" vertical="center"/>
    </xf>
    <xf numFmtId="49" fontId="0" fillId="0" borderId="249" xfId="102" applyNumberFormat="1" applyFont="1" applyFill="1" applyBorder="1" applyAlignment="1">
      <alignment vertical="center"/>
    </xf>
    <xf numFmtId="49" fontId="0" fillId="0" borderId="269" xfId="102" applyNumberFormat="1" applyFont="1" applyFill="1" applyBorder="1" applyAlignment="1">
      <alignment vertical="center"/>
    </xf>
    <xf numFmtId="49" fontId="0" fillId="0" borderId="270" xfId="102" applyNumberFormat="1" applyFont="1" applyFill="1" applyBorder="1" applyAlignment="1">
      <alignment horizontal="center" vertical="center"/>
    </xf>
    <xf numFmtId="0" fontId="0" fillId="0" borderId="267" xfId="0" applyFont="1" applyBorder="1"/>
    <xf numFmtId="9" fontId="9" fillId="0" borderId="280" xfId="92" applyFont="1" applyFill="1" applyBorder="1" applyAlignment="1">
      <alignment horizontal="center" vertical="center" wrapText="1"/>
    </xf>
    <xf numFmtId="0" fontId="9" fillId="0" borderId="280" xfId="91" applyNumberFormat="1" applyFont="1" applyFill="1" applyBorder="1" applyAlignment="1">
      <alignment horizontal="center" vertical="center"/>
    </xf>
    <xf numFmtId="49" fontId="9" fillId="0" borderId="280" xfId="102" applyNumberFormat="1" applyFont="1" applyFill="1" applyBorder="1" applyAlignment="1">
      <alignment horizontal="center" vertical="center"/>
    </xf>
    <xf numFmtId="0" fontId="9" fillId="0" borderId="280" xfId="0" applyFont="1" applyFill="1" applyBorder="1"/>
    <xf numFmtId="0" fontId="0" fillId="0" borderId="0" xfId="0"/>
    <xf numFmtId="0" fontId="29" fillId="28" borderId="31" xfId="0" applyFont="1" applyFill="1" applyBorder="1" applyAlignment="1">
      <alignment horizontal="center" vertical="center" wrapText="1"/>
    </xf>
    <xf numFmtId="49" fontId="29" fillId="28" borderId="31" xfId="91" applyNumberFormat="1" applyFont="1" applyFill="1" applyBorder="1" applyAlignment="1">
      <alignment horizontal="center" vertical="center" wrapText="1"/>
    </xf>
    <xf numFmtId="49" fontId="9" fillId="0" borderId="281" xfId="91" applyNumberFormat="1" applyFont="1" applyFill="1" applyBorder="1" applyAlignment="1">
      <alignment horizontal="center" vertical="center" wrapText="1"/>
    </xf>
    <xf numFmtId="49" fontId="9" fillId="0" borderId="280" xfId="0" applyNumberFormat="1" applyFont="1" applyFill="1" applyBorder="1" applyAlignment="1">
      <alignment vertical="center"/>
    </xf>
    <xf numFmtId="49" fontId="0" fillId="28" borderId="280" xfId="102" applyNumberFormat="1" applyFont="1" applyFill="1" applyBorder="1" applyAlignment="1">
      <alignment horizontal="center" vertical="center" wrapText="1"/>
    </xf>
    <xf numFmtId="49" fontId="0" fillId="0" borderId="280" xfId="102" applyNumberFormat="1" applyFont="1" applyFill="1" applyBorder="1" applyAlignment="1">
      <alignment horizontal="center" vertical="center" wrapText="1"/>
    </xf>
    <xf numFmtId="49" fontId="0" fillId="0" borderId="280" xfId="102" applyNumberFormat="1" applyFont="1" applyFill="1" applyBorder="1" applyAlignment="1">
      <alignment horizontal="left" vertical="center"/>
    </xf>
    <xf numFmtId="0" fontId="29" fillId="0" borderId="276" xfId="0" applyFont="1" applyFill="1" applyBorder="1" applyAlignment="1">
      <alignment horizontal="center" vertical="center" wrapText="1"/>
    </xf>
    <xf numFmtId="0" fontId="0" fillId="0" borderId="280" xfId="0" applyFont="1" applyFill="1" applyBorder="1"/>
    <xf numFmtId="0" fontId="0" fillId="0" borderId="283" xfId="0" applyFont="1" applyFill="1" applyBorder="1"/>
    <xf numFmtId="49" fontId="0" fillId="0" borderId="282" xfId="102" applyNumberFormat="1" applyFont="1" applyFill="1" applyBorder="1" applyAlignment="1">
      <alignment vertical="center"/>
    </xf>
    <xf numFmtId="49" fontId="0" fillId="0" borderId="280" xfId="102" applyNumberFormat="1" applyFont="1" applyFill="1" applyBorder="1" applyAlignment="1">
      <alignment horizontal="center" vertical="center"/>
    </xf>
    <xf numFmtId="0" fontId="0" fillId="0" borderId="280" xfId="0" applyFont="1" applyFill="1" applyBorder="1" applyAlignment="1">
      <alignment horizontal="center" vertical="center" wrapText="1"/>
    </xf>
    <xf numFmtId="0" fontId="0" fillId="0" borderId="65" xfId="0" quotePrefix="1" applyFont="1" applyFill="1" applyBorder="1" applyAlignment="1">
      <alignment horizontal="left" vertical="center" wrapText="1"/>
    </xf>
    <xf numFmtId="0" fontId="0" fillId="0" borderId="276" xfId="0" applyFont="1" applyFill="1" applyBorder="1" applyAlignment="1">
      <alignment vertical="center" wrapText="1"/>
    </xf>
    <xf numFmtId="0" fontId="0" fillId="0" borderId="276" xfId="0" applyFont="1" applyFill="1" applyBorder="1" applyAlignment="1">
      <alignment horizontal="left" vertical="center" wrapText="1"/>
    </xf>
    <xf numFmtId="0" fontId="0" fillId="0" borderId="276" xfId="0" applyFont="1" applyFill="1" applyBorder="1" applyAlignment="1">
      <alignment horizontal="center" vertical="center" wrapText="1"/>
    </xf>
    <xf numFmtId="0" fontId="79" fillId="0" borderId="0" xfId="0" applyFont="1" applyAlignment="1">
      <alignment wrapText="1"/>
    </xf>
    <xf numFmtId="0" fontId="0" fillId="59" borderId="280" xfId="91" applyNumberFormat="1" applyFont="1" applyFill="1" applyBorder="1" applyAlignment="1">
      <alignment horizontal="center" vertical="center"/>
    </xf>
    <xf numFmtId="9" fontId="0" fillId="0" borderId="280" xfId="92" applyFont="1" applyFill="1" applyBorder="1" applyAlignment="1">
      <alignment horizontal="center" vertical="center" wrapText="1"/>
    </xf>
    <xf numFmtId="0" fontId="0" fillId="0" borderId="190" xfId="0" applyFont="1" applyFill="1" applyBorder="1" applyAlignment="1">
      <alignment horizontal="center" vertical="center"/>
    </xf>
    <xf numFmtId="0" fontId="0" fillId="0" borderId="191" xfId="0" applyFont="1" applyFill="1" applyBorder="1" applyAlignment="1">
      <alignment horizontal="center" vertical="center"/>
    </xf>
    <xf numFmtId="0" fontId="0" fillId="0" borderId="189" xfId="0" applyFont="1" applyFill="1" applyBorder="1" applyAlignment="1">
      <alignment horizontal="center" vertical="center"/>
    </xf>
    <xf numFmtId="0" fontId="9" fillId="0" borderId="191" xfId="0" applyFont="1" applyFill="1" applyBorder="1" applyAlignment="1">
      <alignment horizontal="center" vertical="center"/>
    </xf>
    <xf numFmtId="0" fontId="9" fillId="0" borderId="190" xfId="0" applyFont="1" applyFill="1" applyBorder="1" applyAlignment="1">
      <alignment horizontal="center" vertical="center"/>
    </xf>
    <xf numFmtId="0" fontId="9" fillId="0" borderId="189" xfId="0" applyFont="1" applyFill="1" applyBorder="1" applyAlignment="1">
      <alignment horizontal="center" vertical="center"/>
    </xf>
    <xf numFmtId="0" fontId="0" fillId="0" borderId="188" xfId="0" applyFont="1" applyFill="1" applyBorder="1" applyAlignment="1">
      <alignment vertical="center"/>
    </xf>
    <xf numFmtId="0" fontId="68" fillId="0" borderId="187" xfId="0" applyFont="1" applyFill="1" applyBorder="1" applyAlignment="1">
      <alignment vertical="center" wrapText="1"/>
    </xf>
    <xf numFmtId="0" fontId="0" fillId="0" borderId="6" xfId="91" applyNumberFormat="1" applyFont="1" applyFill="1" applyBorder="1" applyAlignment="1">
      <alignment horizontal="center" vertical="center"/>
    </xf>
    <xf numFmtId="49" fontId="0" fillId="59" borderId="28" xfId="91" applyNumberFormat="1" applyFont="1" applyFill="1" applyBorder="1" applyAlignment="1">
      <alignment horizontal="center" vertical="center" wrapText="1"/>
    </xf>
    <xf numFmtId="9" fontId="0" fillId="0" borderId="6" xfId="92" applyFont="1" applyFill="1" applyBorder="1" applyAlignment="1">
      <alignment horizontal="center" vertical="center" wrapText="1"/>
    </xf>
    <xf numFmtId="0" fontId="0" fillId="59" borderId="6" xfId="91" applyNumberFormat="1" applyFont="1" applyFill="1" applyBorder="1" applyAlignment="1">
      <alignment horizontal="center" vertical="center"/>
    </xf>
    <xf numFmtId="49" fontId="0" fillId="0" borderId="6" xfId="102" applyNumberFormat="1" applyFont="1" applyFill="1" applyBorder="1" applyAlignment="1">
      <alignment horizontal="center" vertical="center" wrapText="1"/>
    </xf>
    <xf numFmtId="49" fontId="0" fillId="0" borderId="13" xfId="91" applyNumberFormat="1" applyFont="1" applyFill="1" applyBorder="1" applyAlignment="1">
      <alignment vertical="center" wrapText="1"/>
    </xf>
    <xf numFmtId="49" fontId="0" fillId="59" borderId="294" xfId="91" applyNumberFormat="1" applyFont="1" applyFill="1" applyBorder="1" applyAlignment="1">
      <alignment horizontal="center" vertical="center" wrapText="1"/>
    </xf>
    <xf numFmtId="1" fontId="0" fillId="59" borderId="294" xfId="91" applyNumberFormat="1" applyFont="1" applyFill="1" applyBorder="1" applyAlignment="1">
      <alignment horizontal="center" vertical="center"/>
    </xf>
    <xf numFmtId="0" fontId="0" fillId="59" borderId="294" xfId="91" applyNumberFormat="1" applyFont="1" applyFill="1" applyBorder="1" applyAlignment="1">
      <alignment horizontal="center" vertical="center"/>
    </xf>
    <xf numFmtId="0" fontId="0" fillId="59" borderId="293" xfId="91" applyNumberFormat="1" applyFont="1" applyFill="1" applyBorder="1" applyAlignment="1">
      <alignment horizontal="center" vertical="center"/>
    </xf>
    <xf numFmtId="49" fontId="0" fillId="0" borderId="296" xfId="91" applyNumberFormat="1" applyFont="1" applyFill="1" applyBorder="1" applyAlignment="1">
      <alignment vertical="center"/>
    </xf>
    <xf numFmtId="49" fontId="0" fillId="59" borderId="289" xfId="91" applyNumberFormat="1" applyFont="1" applyFill="1" applyBorder="1" applyAlignment="1">
      <alignment horizontal="center" vertical="center" wrapText="1"/>
    </xf>
    <xf numFmtId="49" fontId="0" fillId="0" borderId="291" xfId="91" applyNumberFormat="1" applyFont="1" applyFill="1" applyBorder="1" applyAlignment="1">
      <alignment vertical="center"/>
    </xf>
    <xf numFmtId="49" fontId="0" fillId="0" borderId="292" xfId="91" applyNumberFormat="1" applyFont="1" applyFill="1" applyBorder="1" applyAlignment="1">
      <alignment vertical="center" wrapText="1"/>
    </xf>
    <xf numFmtId="49" fontId="0" fillId="0" borderId="290" xfId="91" applyNumberFormat="1" applyFont="1" applyFill="1" applyBorder="1" applyAlignment="1">
      <alignment vertical="center" wrapText="1"/>
    </xf>
    <xf numFmtId="0" fontId="0" fillId="0" borderId="0" xfId="0" applyFont="1"/>
    <xf numFmtId="49" fontId="0" fillId="0" borderId="297" xfId="91" applyNumberFormat="1" applyFont="1" applyFill="1" applyBorder="1" applyAlignment="1">
      <alignment vertical="center" wrapText="1"/>
    </xf>
    <xf numFmtId="49" fontId="0" fillId="0" borderId="295" xfId="91" applyNumberFormat="1" applyFont="1" applyFill="1" applyBorder="1" applyAlignment="1">
      <alignment vertical="center" wrapText="1"/>
    </xf>
    <xf numFmtId="0" fontId="0" fillId="0" borderId="293" xfId="0" applyFont="1" applyFill="1" applyBorder="1"/>
    <xf numFmtId="49" fontId="0" fillId="0" borderId="288" xfId="91" applyNumberFormat="1" applyFont="1" applyFill="1" applyBorder="1" applyAlignment="1">
      <alignment vertical="center" wrapText="1"/>
    </xf>
    <xf numFmtId="0" fontId="0" fillId="0" borderId="280" xfId="0" applyFont="1" applyFill="1" applyBorder="1"/>
    <xf numFmtId="0" fontId="0" fillId="28" borderId="280" xfId="0" applyFont="1" applyFill="1" applyBorder="1"/>
    <xf numFmtId="9" fontId="0" fillId="0" borderId="289" xfId="0" applyNumberFormat="1" applyFont="1" applyFill="1" applyBorder="1" applyAlignment="1">
      <alignment horizontal="center"/>
    </xf>
    <xf numFmtId="0" fontId="0" fillId="59" borderId="289" xfId="91" applyNumberFormat="1" applyFont="1" applyFill="1" applyBorder="1" applyAlignment="1">
      <alignment horizontal="center" vertical="center"/>
    </xf>
    <xf numFmtId="1" fontId="0" fillId="59" borderId="289" xfId="91" applyNumberFormat="1" applyFont="1" applyFill="1" applyBorder="1" applyAlignment="1">
      <alignment horizontal="center" vertical="center"/>
    </xf>
    <xf numFmtId="0" fontId="0" fillId="0" borderId="276" xfId="0" applyFont="1" applyFill="1" applyBorder="1" applyAlignment="1">
      <alignment vertical="center" wrapText="1"/>
    </xf>
    <xf numFmtId="0" fontId="0" fillId="0" borderId="276" xfId="0" applyFont="1" applyFill="1" applyBorder="1" applyAlignment="1">
      <alignment horizontal="center" vertical="center" wrapText="1"/>
    </xf>
    <xf numFmtId="0" fontId="0" fillId="28" borderId="293" xfId="0" applyFont="1" applyFill="1" applyBorder="1"/>
    <xf numFmtId="0" fontId="29" fillId="0" borderId="109" xfId="0" applyFont="1" applyBorder="1" applyAlignment="1">
      <alignment horizontal="center" vertical="center"/>
    </xf>
    <xf numFmtId="0" fontId="29" fillId="0" borderId="298" xfId="0" applyFont="1" applyBorder="1" applyAlignment="1">
      <alignment horizontal="center" vertical="center" wrapText="1"/>
    </xf>
    <xf numFmtId="0" fontId="29" fillId="0" borderId="228" xfId="0" applyFont="1" applyBorder="1" applyAlignment="1">
      <alignment horizontal="center" vertical="center" wrapText="1"/>
    </xf>
    <xf numFmtId="0" fontId="29" fillId="28" borderId="298" xfId="0" applyFont="1" applyFill="1" applyBorder="1" applyAlignment="1">
      <alignment horizontal="center" wrapText="1"/>
    </xf>
    <xf numFmtId="0" fontId="29" fillId="0" borderId="195" xfId="0" applyFont="1" applyBorder="1" applyAlignment="1">
      <alignment horizontal="center" vertical="center" wrapText="1"/>
    </xf>
    <xf numFmtId="0" fontId="29" fillId="28" borderId="230" xfId="0" applyFont="1" applyFill="1" applyBorder="1" applyAlignment="1">
      <alignment horizontal="center" vertical="center" wrapText="1"/>
    </xf>
    <xf numFmtId="0" fontId="0" fillId="0" borderId="297" xfId="0" applyFont="1" applyBorder="1" applyAlignment="1">
      <alignment wrapText="1"/>
    </xf>
    <xf numFmtId="0" fontId="0" fillId="0" borderId="297" xfId="0" applyFont="1" applyFill="1" applyBorder="1" applyAlignment="1">
      <alignment wrapText="1"/>
    </xf>
    <xf numFmtId="0" fontId="0" fillId="29" borderId="297" xfId="0" applyFont="1" applyFill="1" applyBorder="1" applyAlignment="1">
      <alignment wrapText="1"/>
    </xf>
    <xf numFmtId="0" fontId="0" fillId="29" borderId="297" xfId="0" applyFill="1" applyBorder="1" applyAlignment="1">
      <alignment wrapText="1"/>
    </xf>
    <xf numFmtId="0" fontId="0" fillId="0" borderId="297" xfId="0" applyFont="1" applyBorder="1"/>
    <xf numFmtId="0" fontId="0" fillId="0" borderId="0" xfId="0" applyFont="1" applyFill="1" applyBorder="1" applyAlignment="1">
      <alignment wrapText="1"/>
    </xf>
    <xf numFmtId="0" fontId="0" fillId="59" borderId="141" xfId="0" applyFill="1" applyBorder="1" applyAlignment="1">
      <alignment horizontal="center" vertical="center"/>
    </xf>
    <xf numFmtId="0" fontId="0" fillId="59" borderId="142" xfId="0" applyFill="1" applyBorder="1" applyAlignment="1">
      <alignment horizontal="center" vertical="center"/>
    </xf>
    <xf numFmtId="0" fontId="0" fillId="59" borderId="65" xfId="0" quotePrefix="1" applyNumberFormat="1" applyFill="1" applyBorder="1"/>
    <xf numFmtId="0" fontId="44" fillId="59" borderId="6" xfId="0" applyFont="1" applyFill="1" applyBorder="1" applyAlignment="1">
      <alignment horizontal="center" vertical="center"/>
    </xf>
    <xf numFmtId="0" fontId="0" fillId="59" borderId="6" xfId="0" applyFont="1" applyFill="1" applyBorder="1" applyAlignment="1">
      <alignment horizontal="center" vertical="center"/>
    </xf>
    <xf numFmtId="0" fontId="44" fillId="59" borderId="28" xfId="0" applyFont="1" applyFill="1" applyBorder="1" applyAlignment="1">
      <alignment horizontal="left" vertical="center"/>
    </xf>
    <xf numFmtId="0" fontId="53" fillId="59" borderId="40" xfId="0" applyFont="1" applyFill="1" applyBorder="1"/>
    <xf numFmtId="49" fontId="44" fillId="59" borderId="0" xfId="0" applyNumberFormat="1" applyFont="1" applyFill="1" applyBorder="1" applyAlignment="1">
      <alignment horizontal="center" vertical="center"/>
    </xf>
    <xf numFmtId="1" fontId="0" fillId="59" borderId="6" xfId="0" applyNumberFormat="1" applyFont="1" applyFill="1" applyBorder="1" applyAlignment="1">
      <alignment horizontal="center" vertical="center"/>
    </xf>
    <xf numFmtId="0" fontId="0" fillId="59" borderId="40" xfId="0" applyFont="1" applyFill="1" applyBorder="1"/>
    <xf numFmtId="0" fontId="44" fillId="59" borderId="28" xfId="0" applyFont="1" applyFill="1" applyBorder="1" applyAlignment="1">
      <alignment horizontal="center" vertical="center"/>
    </xf>
    <xf numFmtId="0" fontId="0" fillId="59" borderId="40" xfId="0" applyFont="1" applyFill="1" applyBorder="1" applyAlignment="1">
      <alignment horizontal="center" vertical="center"/>
    </xf>
    <xf numFmtId="0" fontId="44" fillId="59" borderId="40" xfId="0" applyFont="1" applyFill="1" applyBorder="1" applyAlignment="1">
      <alignment horizontal="center" vertical="center"/>
    </xf>
    <xf numFmtId="0" fontId="44" fillId="59" borderId="49" xfId="0" applyFont="1" applyFill="1" applyBorder="1" applyAlignment="1">
      <alignment horizontal="left" vertical="center"/>
    </xf>
    <xf numFmtId="0" fontId="31" fillId="0" borderId="0" xfId="0" applyFont="1" applyFill="1" applyBorder="1" applyAlignment="1">
      <alignment horizontal="center" vertical="center"/>
    </xf>
    <xf numFmtId="0" fontId="31" fillId="0" borderId="15" xfId="0" applyFont="1" applyFill="1" applyBorder="1" applyAlignment="1">
      <alignment horizontal="center" vertical="center"/>
    </xf>
    <xf numFmtId="0" fontId="0" fillId="0" borderId="214" xfId="0" applyFont="1" applyFill="1" applyBorder="1" applyAlignment="1">
      <alignment horizontal="center"/>
    </xf>
    <xf numFmtId="0" fontId="0" fillId="0" borderId="217" xfId="0" applyFont="1" applyFill="1" applyBorder="1" applyAlignment="1">
      <alignment horizontal="center"/>
    </xf>
    <xf numFmtId="0" fontId="0" fillId="0" borderId="220" xfId="0" applyFont="1" applyFill="1" applyBorder="1" applyAlignment="1">
      <alignment horizontal="center"/>
    </xf>
    <xf numFmtId="0" fontId="0" fillId="0" borderId="219" xfId="0" applyFont="1" applyFill="1" applyBorder="1" applyAlignment="1">
      <alignment horizontal="center"/>
    </xf>
    <xf numFmtId="0" fontId="0" fillId="0" borderId="0" xfId="0" applyFont="1" applyFill="1" applyAlignment="1">
      <alignment horizontal="center"/>
    </xf>
    <xf numFmtId="0" fontId="0" fillId="0" borderId="203" xfId="0" applyFont="1" applyFill="1" applyBorder="1" applyAlignment="1">
      <alignment horizontal="center"/>
    </xf>
    <xf numFmtId="0" fontId="0" fillId="0" borderId="287" xfId="0" quotePrefix="1" applyFont="1" applyFill="1" applyBorder="1" applyAlignment="1">
      <alignment vertical="center" wrapText="1"/>
    </xf>
    <xf numFmtId="0" fontId="0" fillId="0" borderId="293" xfId="0" applyFont="1" applyFill="1" applyBorder="1" applyAlignment="1">
      <alignment horizontal="center" vertical="center" wrapText="1"/>
    </xf>
    <xf numFmtId="0" fontId="0" fillId="0" borderId="296" xfId="0" applyFont="1" applyFill="1" applyBorder="1" applyAlignment="1">
      <alignment horizontal="center" vertical="center" wrapText="1"/>
    </xf>
    <xf numFmtId="0" fontId="0" fillId="0" borderId="297" xfId="0" applyFont="1" applyFill="1" applyBorder="1" applyAlignment="1"/>
    <xf numFmtId="0" fontId="0" fillId="0" borderId="250" xfId="0" applyFont="1" applyFill="1" applyBorder="1" applyAlignment="1">
      <alignment horizontal="left" vertical="center" wrapText="1"/>
    </xf>
    <xf numFmtId="0" fontId="0" fillId="0" borderId="297" xfId="0" applyFont="1" applyFill="1" applyBorder="1" applyAlignment="1">
      <alignment vertical="center" wrapText="1"/>
    </xf>
    <xf numFmtId="0" fontId="0" fillId="0" borderId="299" xfId="0" applyFont="1" applyFill="1" applyBorder="1" applyAlignment="1">
      <alignment horizontal="center" vertical="center" wrapText="1"/>
    </xf>
    <xf numFmtId="4" fontId="0" fillId="59" borderId="280" xfId="91" applyNumberFormat="1" applyFont="1" applyFill="1" applyBorder="1" applyAlignment="1">
      <alignment horizontal="center" vertical="center"/>
    </xf>
    <xf numFmtId="4" fontId="0" fillId="59" borderId="293" xfId="91" applyNumberFormat="1" applyFont="1" applyFill="1" applyBorder="1" applyAlignment="1">
      <alignment horizontal="center" vertical="center"/>
    </xf>
    <xf numFmtId="49" fontId="0" fillId="0" borderId="234" xfId="93" applyNumberFormat="1" applyFont="1" applyFill="1" applyBorder="1" applyAlignment="1">
      <alignment horizontal="left" vertical="center" wrapText="1"/>
    </xf>
    <xf numFmtId="1" fontId="9" fillId="0" borderId="0" xfId="93" applyNumberFormat="1" applyFont="1" applyFill="1" applyBorder="1" applyAlignment="1">
      <alignment horizontal="center" vertical="center"/>
    </xf>
    <xf numFmtId="49" fontId="9" fillId="0" borderId="0" xfId="93" applyNumberFormat="1" applyFont="1" applyFill="1" applyBorder="1" applyAlignment="1">
      <alignment horizontal="center" vertical="center"/>
    </xf>
    <xf numFmtId="49" fontId="0" fillId="0" borderId="0" xfId="93" applyNumberFormat="1" applyFont="1" applyFill="1" applyBorder="1" applyAlignment="1">
      <alignment horizontal="left" vertical="center" wrapText="1"/>
    </xf>
    <xf numFmtId="49" fontId="9" fillId="0" borderId="0" xfId="93" applyNumberFormat="1" applyFont="1" applyFill="1" applyBorder="1" applyAlignment="1">
      <alignment horizontal="left" vertical="center" wrapText="1"/>
    </xf>
    <xf numFmtId="49" fontId="9" fillId="0" borderId="0" xfId="93" applyNumberFormat="1" applyFont="1" applyFill="1" applyBorder="1" applyAlignment="1">
      <alignment horizontal="center" vertical="center" wrapText="1"/>
    </xf>
    <xf numFmtId="9" fontId="9" fillId="29" borderId="0" xfId="0" applyNumberFormat="1" applyFont="1" applyFill="1" applyBorder="1"/>
    <xf numFmtId="0" fontId="29" fillId="0" borderId="0" xfId="0" applyFont="1" applyFill="1" applyBorder="1" applyAlignment="1">
      <alignment horizontal="center" vertical="center" wrapText="1"/>
    </xf>
    <xf numFmtId="49" fontId="9" fillId="0" borderId="294" xfId="93" applyNumberFormat="1" applyFont="1" applyFill="1" applyBorder="1" applyAlignment="1">
      <alignment vertical="center"/>
    </xf>
    <xf numFmtId="49" fontId="9" fillId="0" borderId="300" xfId="93" applyNumberFormat="1" applyFont="1" applyFill="1" applyBorder="1" applyAlignment="1">
      <alignment vertical="center"/>
    </xf>
    <xf numFmtId="1" fontId="9" fillId="0" borderId="300" xfId="93" applyNumberFormat="1" applyFont="1" applyFill="1" applyBorder="1" applyAlignment="1">
      <alignment horizontal="center" vertical="center"/>
    </xf>
    <xf numFmtId="49" fontId="9" fillId="0" borderId="300" xfId="93" applyNumberFormat="1" applyFont="1" applyFill="1" applyBorder="1" applyAlignment="1">
      <alignment horizontal="center" vertical="center"/>
    </xf>
    <xf numFmtId="49" fontId="9" fillId="0" borderId="170" xfId="93" applyNumberFormat="1" applyFont="1" applyFill="1" applyBorder="1" applyAlignment="1">
      <alignment horizontal="left" vertical="center" wrapText="1"/>
    </xf>
    <xf numFmtId="49" fontId="9" fillId="0" borderId="217" xfId="93" applyNumberFormat="1" applyFont="1" applyFill="1" applyBorder="1" applyAlignment="1">
      <alignment horizontal="center" vertical="center" wrapText="1"/>
    </xf>
    <xf numFmtId="9" fontId="9" fillId="29" borderId="45" xfId="0" applyNumberFormat="1" applyFont="1" applyFill="1" applyBorder="1"/>
    <xf numFmtId="9" fontId="9" fillId="29" borderId="301" xfId="0" applyNumberFormat="1" applyFont="1" applyFill="1" applyBorder="1"/>
    <xf numFmtId="0" fontId="29" fillId="0" borderId="45" xfId="0" applyFont="1" applyFill="1" applyBorder="1" applyAlignment="1">
      <alignment horizontal="center" vertical="center" wrapText="1"/>
    </xf>
    <xf numFmtId="49" fontId="9" fillId="0" borderId="276" xfId="93" applyNumberFormat="1" applyFont="1" applyFill="1" applyBorder="1" applyAlignment="1">
      <alignment vertical="center"/>
    </xf>
    <xf numFmtId="1" fontId="9" fillId="0" borderId="276" xfId="93" applyNumberFormat="1" applyFont="1" applyFill="1" applyBorder="1" applyAlignment="1">
      <alignment horizontal="center" vertical="center"/>
    </xf>
    <xf numFmtId="49" fontId="9" fillId="0" borderId="276" xfId="93" applyNumberFormat="1" applyFont="1" applyFill="1" applyBorder="1" applyAlignment="1">
      <alignment horizontal="center" vertical="center"/>
    </xf>
    <xf numFmtId="49" fontId="0" fillId="0" borderId="276" xfId="93" applyNumberFormat="1" applyFont="1" applyFill="1" applyBorder="1" applyAlignment="1">
      <alignment horizontal="left" vertical="center" wrapText="1"/>
    </xf>
    <xf numFmtId="49" fontId="9" fillId="0" borderId="276" xfId="93" applyNumberFormat="1" applyFont="1" applyFill="1" applyBorder="1" applyAlignment="1">
      <alignment horizontal="left" vertical="center" wrapText="1"/>
    </xf>
    <xf numFmtId="49" fontId="9" fillId="0" borderId="276" xfId="93" applyNumberFormat="1" applyFont="1" applyFill="1" applyBorder="1" applyAlignment="1">
      <alignment horizontal="center" vertical="center" wrapText="1"/>
    </xf>
    <xf numFmtId="9" fontId="9" fillId="29" borderId="276" xfId="0" applyNumberFormat="1" applyFont="1" applyFill="1" applyBorder="1"/>
    <xf numFmtId="49" fontId="0" fillId="0" borderId="233" xfId="93" applyNumberFormat="1" applyFont="1" applyFill="1" applyBorder="1" applyAlignment="1">
      <alignment horizontal="left" vertical="center" wrapText="1"/>
    </xf>
    <xf numFmtId="49" fontId="29" fillId="0" borderId="21" xfId="0" applyNumberFormat="1" applyFont="1" applyFill="1" applyBorder="1" applyAlignment="1">
      <alignment horizontal="center" vertical="center"/>
    </xf>
    <xf numFmtId="0" fontId="0" fillId="0" borderId="13" xfId="0" applyFont="1" applyFill="1" applyBorder="1" applyAlignment="1">
      <alignment horizontal="center" vertical="center" wrapText="1"/>
    </xf>
    <xf numFmtId="0" fontId="29" fillId="0" borderId="7" xfId="0" applyFont="1" applyFill="1" applyBorder="1" applyAlignment="1">
      <alignment horizontal="center" vertical="center"/>
    </xf>
    <xf numFmtId="49" fontId="29" fillId="0" borderId="7" xfId="0" applyNumberFormat="1" applyFont="1" applyFill="1" applyBorder="1" applyAlignment="1">
      <alignment horizontal="center" vertical="center"/>
    </xf>
    <xf numFmtId="0" fontId="29" fillId="58" borderId="0" xfId="0" applyFont="1" applyFill="1" applyBorder="1" applyAlignment="1">
      <alignment horizontal="left"/>
    </xf>
    <xf numFmtId="0" fontId="0" fillId="0" borderId="300" xfId="0" applyFont="1" applyFill="1" applyBorder="1" applyAlignment="1">
      <alignment horizontal="center" vertical="center" wrapText="1"/>
    </xf>
    <xf numFmtId="0" fontId="0" fillId="0" borderId="25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92" xfId="0" applyFont="1" applyFill="1" applyBorder="1" applyAlignment="1">
      <alignment horizontal="center" vertical="center" wrapText="1"/>
    </xf>
    <xf numFmtId="49" fontId="29" fillId="0" borderId="93" xfId="0" applyNumberFormat="1" applyFont="1" applyFill="1" applyBorder="1" applyAlignment="1">
      <alignment horizontal="center" vertical="center"/>
    </xf>
    <xf numFmtId="49" fontId="29" fillId="0" borderId="95" xfId="0" applyNumberFormat="1" applyFont="1" applyFill="1" applyBorder="1" applyAlignment="1">
      <alignment horizontal="center" vertical="center"/>
    </xf>
    <xf numFmtId="0" fontId="0" fillId="0" borderId="0" xfId="0" applyAlignment="1">
      <alignment horizontal="left" wrapText="1"/>
    </xf>
    <xf numFmtId="0" fontId="41" fillId="0" borderId="0" xfId="0" applyFont="1" applyAlignment="1">
      <alignment horizontal="left" wrapText="1"/>
    </xf>
    <xf numFmtId="49" fontId="29" fillId="0" borderId="165" xfId="0" applyNumberFormat="1" applyFont="1" applyFill="1" applyBorder="1" applyAlignment="1">
      <alignment horizontal="center" vertical="center" wrapText="1"/>
    </xf>
    <xf numFmtId="49" fontId="29" fillId="0" borderId="166" xfId="0" applyNumberFormat="1" applyFont="1" applyFill="1" applyBorder="1" applyAlignment="1">
      <alignment horizontal="center" vertical="center" wrapText="1"/>
    </xf>
    <xf numFmtId="49" fontId="29" fillId="0" borderId="167" xfId="0" applyNumberFormat="1" applyFont="1" applyFill="1" applyBorder="1" applyAlignment="1">
      <alignment horizontal="center" vertical="center" wrapText="1"/>
    </xf>
    <xf numFmtId="0" fontId="29" fillId="0" borderId="165" xfId="0" applyFont="1" applyFill="1" applyBorder="1" applyAlignment="1">
      <alignment horizontal="center" vertical="center"/>
    </xf>
    <xf numFmtId="0" fontId="29" fillId="0" borderId="166" xfId="0" applyFont="1" applyFill="1" applyBorder="1" applyAlignment="1">
      <alignment horizontal="center" vertical="center"/>
    </xf>
    <xf numFmtId="0" fontId="29" fillId="0" borderId="169" xfId="0" applyFont="1" applyFill="1" applyBorder="1" applyAlignment="1">
      <alignment horizontal="center" vertical="center"/>
    </xf>
    <xf numFmtId="0" fontId="29" fillId="0" borderId="167" xfId="0" applyFont="1" applyFill="1" applyBorder="1" applyAlignment="1">
      <alignment horizontal="center" vertical="center"/>
    </xf>
    <xf numFmtId="49" fontId="0" fillId="58" borderId="168" xfId="0" applyNumberFormat="1" applyFont="1" applyFill="1" applyBorder="1" applyAlignment="1">
      <alignment horizontal="center" vertical="center"/>
    </xf>
    <xf numFmtId="49" fontId="0" fillId="58" borderId="204" xfId="0" applyNumberFormat="1" applyFont="1" applyFill="1" applyBorder="1" applyAlignment="1">
      <alignment horizontal="center" vertical="center"/>
    </xf>
    <xf numFmtId="49" fontId="0" fillId="58" borderId="164" xfId="0" applyNumberFormat="1" applyFont="1" applyFill="1" applyBorder="1" applyAlignment="1">
      <alignment horizontal="center" vertical="center"/>
    </xf>
    <xf numFmtId="49" fontId="0" fillId="58" borderId="211" xfId="0" applyNumberFormat="1" applyFont="1" applyFill="1" applyBorder="1" applyAlignment="1">
      <alignment horizontal="center" vertical="center"/>
    </xf>
    <xf numFmtId="49" fontId="0" fillId="0" borderId="168" xfId="0" applyNumberFormat="1" applyFont="1" applyFill="1" applyBorder="1" applyAlignment="1">
      <alignment horizontal="center" vertical="center"/>
    </xf>
    <xf numFmtId="49" fontId="0" fillId="0" borderId="204" xfId="0" applyNumberFormat="1" applyFont="1" applyFill="1" applyBorder="1" applyAlignment="1">
      <alignment horizontal="center" vertical="center"/>
    </xf>
    <xf numFmtId="49" fontId="0" fillId="0" borderId="164" xfId="0" applyNumberFormat="1" applyFont="1" applyFill="1" applyBorder="1" applyAlignment="1">
      <alignment horizontal="center" vertical="center"/>
    </xf>
    <xf numFmtId="49" fontId="0" fillId="0" borderId="211" xfId="0" applyNumberFormat="1" applyFont="1" applyFill="1" applyBorder="1" applyAlignment="1">
      <alignment horizontal="center" vertical="center"/>
    </xf>
    <xf numFmtId="0" fontId="32" fillId="0" borderId="12" xfId="0" applyFont="1" applyFill="1" applyBorder="1" applyAlignment="1">
      <alignment horizontal="center" vertical="center"/>
    </xf>
    <xf numFmtId="49" fontId="29" fillId="0" borderId="12" xfId="0" applyNumberFormat="1" applyFont="1" applyFill="1" applyBorder="1" applyAlignment="1">
      <alignment horizontal="center" vertical="center"/>
    </xf>
    <xf numFmtId="0" fontId="0" fillId="0" borderId="22" xfId="0" applyFont="1" applyBorder="1"/>
    <xf numFmtId="49" fontId="37" fillId="0" borderId="22" xfId="0" applyNumberFormat="1" applyFont="1" applyFill="1" applyBorder="1" applyAlignment="1">
      <alignment horizontal="center" vertical="center"/>
    </xf>
    <xf numFmtId="49" fontId="0" fillId="0" borderId="198" xfId="0" applyNumberFormat="1" applyFont="1" applyFill="1" applyBorder="1" applyAlignment="1">
      <alignment horizontal="center" vertical="center"/>
    </xf>
    <xf numFmtId="49" fontId="0" fillId="0" borderId="65" xfId="0" applyNumberFormat="1" applyFont="1" applyFill="1" applyBorder="1" applyAlignment="1">
      <alignment horizontal="center" vertical="center"/>
    </xf>
    <xf numFmtId="49" fontId="0" fillId="0" borderId="199" xfId="0" applyNumberFormat="1" applyFont="1" applyFill="1" applyBorder="1" applyAlignment="1">
      <alignment horizontal="center" vertical="center"/>
    </xf>
    <xf numFmtId="49" fontId="0" fillId="0" borderId="68" xfId="0" applyNumberFormat="1" applyFont="1" applyFill="1" applyBorder="1" applyAlignment="1">
      <alignment horizontal="center" vertical="center"/>
    </xf>
    <xf numFmtId="49" fontId="0" fillId="0" borderId="69" xfId="0" applyNumberFormat="1" applyFont="1" applyFill="1" applyBorder="1" applyAlignment="1">
      <alignment horizontal="center" vertical="center"/>
    </xf>
    <xf numFmtId="49" fontId="0" fillId="0" borderId="70" xfId="0" applyNumberFormat="1" applyFont="1" applyFill="1" applyBorder="1" applyAlignment="1">
      <alignment horizontal="center" vertical="center"/>
    </xf>
    <xf numFmtId="0" fontId="9" fillId="0" borderId="0" xfId="0" applyFont="1" applyAlignment="1">
      <alignment horizontal="left" wrapText="1"/>
    </xf>
    <xf numFmtId="0" fontId="0" fillId="0" borderId="0" xfId="0" applyFont="1" applyBorder="1" applyAlignment="1">
      <alignment vertical="center"/>
    </xf>
    <xf numFmtId="0" fontId="29" fillId="0" borderId="0" xfId="0" applyFont="1" applyBorder="1" applyAlignment="1">
      <alignment horizontal="center" vertical="center"/>
    </xf>
    <xf numFmtId="49" fontId="9" fillId="0" borderId="175" xfId="0" applyNumberFormat="1" applyFont="1" applyFill="1" applyBorder="1" applyAlignment="1">
      <alignment horizontal="center" vertical="center" wrapText="1"/>
    </xf>
    <xf numFmtId="0" fontId="9" fillId="0" borderId="176" xfId="0" applyFont="1" applyBorder="1" applyAlignment="1">
      <alignment horizontal="center" vertical="center" wrapText="1"/>
    </xf>
    <xf numFmtId="49" fontId="9" fillId="0" borderId="144" xfId="0" applyNumberFormat="1" applyFont="1" applyFill="1" applyBorder="1" applyAlignment="1">
      <alignment horizontal="center" vertical="center" wrapText="1"/>
    </xf>
    <xf numFmtId="49" fontId="9" fillId="0" borderId="120" xfId="0" applyNumberFormat="1" applyFont="1" applyFill="1" applyBorder="1" applyAlignment="1">
      <alignment horizontal="center" vertical="center" wrapText="1"/>
    </xf>
    <xf numFmtId="0" fontId="9" fillId="0" borderId="144" xfId="0" applyNumberFormat="1" applyFont="1" applyFill="1" applyBorder="1" applyAlignment="1">
      <alignment horizontal="center" vertical="center" wrapText="1"/>
    </xf>
    <xf numFmtId="49" fontId="9" fillId="0" borderId="178" xfId="0" applyNumberFormat="1" applyFont="1" applyFill="1" applyBorder="1" applyAlignment="1">
      <alignment horizontal="center" vertical="center" wrapText="1"/>
    </xf>
    <xf numFmtId="0" fontId="0" fillId="0" borderId="179" xfId="0" applyFill="1" applyBorder="1" applyAlignment="1">
      <alignment horizontal="center" vertical="center" wrapText="1"/>
    </xf>
    <xf numFmtId="49" fontId="9" fillId="0" borderId="143" xfId="0" applyNumberFormat="1" applyFont="1" applyFill="1" applyBorder="1" applyAlignment="1">
      <alignment horizontal="center" vertical="center" wrapText="1"/>
    </xf>
    <xf numFmtId="0" fontId="0" fillId="0" borderId="26" xfId="0" applyBorder="1" applyAlignment="1">
      <alignment horizontal="center" vertical="center" wrapText="1"/>
    </xf>
    <xf numFmtId="49" fontId="9" fillId="0" borderId="26" xfId="0" applyNumberFormat="1" applyFont="1" applyFill="1" applyBorder="1" applyAlignment="1">
      <alignment horizontal="center" vertical="center" wrapText="1"/>
    </xf>
    <xf numFmtId="0" fontId="9" fillId="0" borderId="143" xfId="0" applyFont="1" applyFill="1" applyBorder="1" applyAlignment="1">
      <alignment horizontal="center" vertical="center" wrapText="1"/>
    </xf>
    <xf numFmtId="0" fontId="9" fillId="0" borderId="26" xfId="0" applyFont="1" applyFill="1" applyBorder="1" applyAlignment="1">
      <alignment horizontal="center" vertical="center" wrapText="1"/>
    </xf>
    <xf numFmtId="1" fontId="9" fillId="0" borderId="143" xfId="0" applyNumberFormat="1" applyFont="1" applyFill="1" applyBorder="1" applyAlignment="1">
      <alignment horizontal="center" vertical="center" wrapText="1"/>
    </xf>
    <xf numFmtId="1" fontId="9" fillId="0" borderId="26" xfId="0" applyNumberFormat="1" applyFont="1" applyFill="1" applyBorder="1" applyAlignment="1">
      <alignment horizontal="center" vertical="center" wrapText="1"/>
    </xf>
    <xf numFmtId="1" fontId="78" fillId="0" borderId="143" xfId="0" applyNumberFormat="1" applyFont="1" applyFill="1" applyBorder="1" applyAlignment="1">
      <alignment horizontal="center" vertical="center" wrapText="1"/>
    </xf>
    <xf numFmtId="1" fontId="78" fillId="0" borderId="26" xfId="0" applyNumberFormat="1" applyFont="1" applyFill="1" applyBorder="1" applyAlignment="1">
      <alignment horizontal="center" vertical="center" wrapText="1"/>
    </xf>
    <xf numFmtId="49" fontId="0" fillId="0" borderId="143"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49" fontId="9" fillId="0" borderId="109" xfId="0" applyNumberFormat="1" applyFont="1" applyFill="1" applyBorder="1" applyAlignment="1">
      <alignment horizontal="center" vertical="center" wrapText="1"/>
    </xf>
    <xf numFmtId="0" fontId="9" fillId="0" borderId="26" xfId="0" applyFont="1" applyBorder="1" applyAlignment="1">
      <alignment horizontal="center" vertical="center" wrapText="1"/>
    </xf>
    <xf numFmtId="0" fontId="0" fillId="0" borderId="26" xfId="0" applyFill="1" applyBorder="1" applyAlignment="1">
      <alignment horizontal="center" vertical="center" wrapText="1"/>
    </xf>
    <xf numFmtId="49" fontId="9" fillId="0" borderId="143" xfId="0" applyNumberFormat="1" applyFont="1" applyFill="1" applyBorder="1" applyAlignment="1">
      <alignment horizontal="center" vertical="center"/>
    </xf>
    <xf numFmtId="49" fontId="9" fillId="0" borderId="203"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wrapText="1"/>
    </xf>
    <xf numFmtId="49" fontId="0" fillId="0" borderId="26" xfId="0" applyNumberFormat="1" applyFont="1" applyFill="1" applyBorder="1" applyAlignment="1">
      <alignment horizontal="center" vertical="center" wrapText="1"/>
    </xf>
    <xf numFmtId="0" fontId="0" fillId="0" borderId="143" xfId="0" applyNumberFormat="1" applyFont="1" applyFill="1" applyBorder="1" applyAlignment="1">
      <alignment horizontal="center" vertical="center" wrapText="1"/>
    </xf>
    <xf numFmtId="0" fontId="0" fillId="0" borderId="216" xfId="0" applyNumberFormat="1" applyFont="1" applyFill="1" applyBorder="1" applyAlignment="1">
      <alignment horizontal="center" vertical="center"/>
    </xf>
    <xf numFmtId="0" fontId="0" fillId="0" borderId="203" xfId="0" applyNumberFormat="1" applyFont="1" applyFill="1" applyBorder="1" applyAlignment="1">
      <alignment horizontal="center" vertical="center"/>
    </xf>
    <xf numFmtId="9" fontId="9" fillId="0" borderId="109" xfId="0" applyNumberFormat="1" applyFont="1" applyFill="1" applyBorder="1" applyAlignment="1">
      <alignment horizontal="center" vertical="center" wrapText="1"/>
    </xf>
    <xf numFmtId="9" fontId="9" fillId="0" borderId="26" xfId="0" applyNumberFormat="1" applyFont="1" applyFill="1" applyBorder="1" applyAlignment="1">
      <alignment horizontal="center" vertical="center" wrapText="1"/>
    </xf>
    <xf numFmtId="9" fontId="9" fillId="0" borderId="143" xfId="0" applyNumberFormat="1" applyFont="1" applyFill="1" applyBorder="1" applyAlignment="1">
      <alignment horizontal="center" vertical="center" wrapText="1"/>
    </xf>
    <xf numFmtId="0" fontId="0" fillId="0" borderId="222" xfId="0" applyFont="1" applyFill="1" applyBorder="1" applyAlignment="1">
      <alignment horizontal="left" vertical="top" wrapText="1"/>
    </xf>
    <xf numFmtId="0" fontId="0" fillId="0" borderId="221" xfId="0" applyFont="1" applyFill="1" applyBorder="1" applyAlignment="1">
      <alignment horizontal="left" vertical="top" wrapText="1"/>
    </xf>
    <xf numFmtId="0" fontId="0" fillId="0" borderId="180" xfId="0" applyFont="1" applyFill="1" applyBorder="1" applyAlignment="1">
      <alignment horizontal="left" wrapText="1"/>
    </xf>
    <xf numFmtId="0" fontId="0" fillId="0" borderId="181" xfId="0" applyFont="1" applyFill="1" applyBorder="1" applyAlignment="1">
      <alignment horizontal="left" wrapText="1"/>
    </xf>
    <xf numFmtId="0" fontId="0" fillId="0" borderId="182" xfId="0" applyFont="1" applyFill="1" applyBorder="1" applyAlignment="1">
      <alignment horizontal="left" vertical="top" wrapText="1"/>
    </xf>
    <xf numFmtId="0" fontId="29" fillId="0" borderId="21" xfId="0" applyFont="1" applyFill="1" applyBorder="1" applyAlignment="1">
      <alignment horizontal="center" vertical="top" wrapText="1"/>
    </xf>
    <xf numFmtId="0" fontId="29" fillId="0" borderId="6" xfId="0" applyFont="1" applyFill="1" applyBorder="1" applyAlignment="1">
      <alignment horizontal="center" vertical="top" wrapText="1"/>
    </xf>
    <xf numFmtId="49" fontId="60" fillId="0" borderId="100" xfId="91" applyNumberFormat="1" applyFont="1" applyFill="1" applyBorder="1" applyAlignment="1">
      <alignment horizontal="center" vertical="center"/>
    </xf>
    <xf numFmtId="49" fontId="60" fillId="0" borderId="96" xfId="91" applyNumberFormat="1" applyFont="1" applyFill="1" applyBorder="1" applyAlignment="1">
      <alignment horizontal="center" vertical="center"/>
    </xf>
    <xf numFmtId="49" fontId="60" fillId="0" borderId="99" xfId="91" applyNumberFormat="1" applyFont="1" applyFill="1" applyBorder="1" applyAlignment="1">
      <alignment horizontal="center" vertical="center"/>
    </xf>
    <xf numFmtId="49" fontId="60" fillId="0" borderId="63" xfId="91" applyNumberFormat="1" applyFont="1" applyFill="1" applyBorder="1" applyAlignment="1">
      <alignment horizontal="center" vertical="center"/>
    </xf>
    <xf numFmtId="0" fontId="0" fillId="0" borderId="100"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63" xfId="0" applyFont="1" applyFill="1" applyBorder="1" applyAlignment="1">
      <alignment horizontal="center" vertical="center"/>
    </xf>
    <xf numFmtId="49" fontId="60" fillId="0" borderId="0" xfId="0" applyNumberFormat="1" applyFont="1" applyFill="1" applyBorder="1" applyAlignment="1">
      <alignment horizontal="left" vertical="center" wrapText="1"/>
    </xf>
    <xf numFmtId="49" fontId="0" fillId="0" borderId="155" xfId="0" applyNumberFormat="1" applyFont="1" applyFill="1" applyBorder="1" applyAlignment="1">
      <alignment horizontal="center" vertical="center"/>
    </xf>
    <xf numFmtId="49" fontId="9" fillId="0" borderId="155" xfId="0" applyNumberFormat="1" applyFont="1" applyFill="1" applyBorder="1" applyAlignment="1">
      <alignment horizontal="center" vertical="center"/>
    </xf>
    <xf numFmtId="0" fontId="40" fillId="0" borderId="12" xfId="0" applyFont="1" applyFill="1" applyBorder="1" applyAlignment="1">
      <alignment horizontal="center" vertical="center"/>
    </xf>
    <xf numFmtId="0" fontId="10" fillId="0" borderId="12" xfId="0" applyFont="1" applyFill="1" applyBorder="1" applyAlignment="1">
      <alignment horizontal="center" vertical="center"/>
    </xf>
    <xf numFmtId="49" fontId="10" fillId="0" borderId="12" xfId="0" applyNumberFormat="1" applyFont="1" applyFill="1" applyBorder="1" applyAlignment="1">
      <alignment horizontal="center" vertical="center"/>
    </xf>
    <xf numFmtId="0" fontId="29" fillId="0" borderId="36" xfId="0" applyFont="1" applyFill="1" applyBorder="1" applyAlignment="1">
      <alignment horizontal="center" vertical="center" textRotation="90"/>
    </xf>
    <xf numFmtId="0" fontId="29" fillId="0" borderId="12" xfId="0" applyFont="1" applyFill="1" applyBorder="1" applyAlignment="1">
      <alignment horizontal="center" vertical="center"/>
    </xf>
    <xf numFmtId="49" fontId="9" fillId="0" borderId="155" xfId="0" applyNumberFormat="1" applyFont="1" applyFill="1" applyBorder="1" applyAlignment="1">
      <alignment horizontal="center" vertical="center" wrapText="1"/>
    </xf>
    <xf numFmtId="49" fontId="9" fillId="0" borderId="155" xfId="0" applyNumberFormat="1" applyFont="1" applyFill="1" applyBorder="1" applyAlignment="1">
      <alignment horizontal="center" vertical="top" wrapText="1"/>
    </xf>
    <xf numFmtId="49" fontId="9" fillId="0" borderId="186" xfId="0" applyNumberFormat="1" applyFont="1" applyFill="1" applyBorder="1" applyAlignment="1">
      <alignment horizontal="center" vertical="top" wrapText="1"/>
    </xf>
    <xf numFmtId="49" fontId="0" fillId="0" borderId="155" xfId="0" applyNumberFormat="1" applyFont="1" applyFill="1" applyBorder="1" applyAlignment="1">
      <alignment horizontal="center" vertical="center" wrapText="1"/>
    </xf>
    <xf numFmtId="49" fontId="9" fillId="0" borderId="186" xfId="0" applyNumberFormat="1" applyFont="1" applyFill="1" applyBorder="1" applyAlignment="1">
      <alignment horizontal="center" vertical="center" wrapText="1"/>
    </xf>
    <xf numFmtId="49" fontId="9" fillId="0" borderId="147" xfId="0" applyNumberFormat="1" applyFont="1" applyFill="1" applyBorder="1" applyAlignment="1">
      <alignment horizontal="center" vertical="center" wrapText="1"/>
    </xf>
    <xf numFmtId="49" fontId="0" fillId="0" borderId="147" xfId="0" applyNumberFormat="1" applyFont="1" applyFill="1" applyBorder="1" applyAlignment="1">
      <alignment horizontal="center" vertical="center" wrapText="1"/>
    </xf>
    <xf numFmtId="49" fontId="0" fillId="0" borderId="186" xfId="0" applyNumberFormat="1" applyFont="1" applyFill="1" applyBorder="1" applyAlignment="1">
      <alignment horizontal="center" vertical="center" wrapText="1"/>
    </xf>
  </cellXfs>
  <cellStyles count="245">
    <cellStyle name="20% - Accent1" xfId="68" builtinId="30" hidden="1"/>
    <cellStyle name="20% - Accent2" xfId="72" builtinId="34" hidden="1"/>
    <cellStyle name="20% - Accent3" xfId="76" builtinId="38" hidden="1"/>
    <cellStyle name="20% - Accent4" xfId="80" builtinId="42" hidden="1"/>
    <cellStyle name="20% - Accent5" xfId="84" builtinId="46" hidden="1"/>
    <cellStyle name="20% - Accent6" xfId="88" builtinId="50" hidden="1"/>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ccent1" xfId="69" builtinId="31" hidden="1"/>
    <cellStyle name="40% - Accent2" xfId="73" builtinId="35" hidden="1"/>
    <cellStyle name="40% - Accent3" xfId="77" builtinId="39" hidden="1"/>
    <cellStyle name="40% - Accent4" xfId="81" builtinId="43" hidden="1"/>
    <cellStyle name="40% - Accent5" xfId="85" builtinId="47" hidden="1"/>
    <cellStyle name="40% - Accent6" xfId="89" builtinId="51"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ccent1" xfId="70" builtinId="32" hidden="1"/>
    <cellStyle name="60% - Accent2" xfId="74" builtinId="36" hidden="1"/>
    <cellStyle name="60% - Accent3" xfId="78" builtinId="40" hidden="1"/>
    <cellStyle name="60% - Accent4" xfId="82" builtinId="44" hidden="1"/>
    <cellStyle name="60% - Accent5" xfId="86" builtinId="48" hidden="1"/>
    <cellStyle name="60% - Accent6" xfId="90" builtinId="52"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67" hidden="1"/>
    <cellStyle name="Akzent1" xfId="94"/>
    <cellStyle name="Akzent1 2" xfId="155" hidden="1"/>
    <cellStyle name="Akzent1 2" xfId="114" hidden="1"/>
    <cellStyle name="Akzent1 2" xfId="197" hidden="1"/>
    <cellStyle name="Akzent1 2" xfId="194" hidden="1"/>
    <cellStyle name="Akzent1 2" xfId="216" hidden="1"/>
    <cellStyle name="Akzent1 2" xfId="233" hidden="1"/>
    <cellStyle name="Akzent2" xfId="71" hidden="1"/>
    <cellStyle name="Akzent2" xfId="95"/>
    <cellStyle name="Akzent2 2" xfId="157" hidden="1"/>
    <cellStyle name="Akzent2 2" xfId="165" hidden="1"/>
    <cellStyle name="Akzent2 2" xfId="193" hidden="1"/>
    <cellStyle name="Akzent2 2" xfId="137" hidden="1"/>
    <cellStyle name="Akzent2 2" xfId="202" hidden="1"/>
    <cellStyle name="Akzent2 2" xfId="234" hidden="1"/>
    <cellStyle name="Akzent3" xfId="75" hidden="1"/>
    <cellStyle name="Akzent3" xfId="96"/>
    <cellStyle name="Akzent3 2" xfId="158" hidden="1"/>
    <cellStyle name="Akzent3 2" xfId="167" hidden="1"/>
    <cellStyle name="Akzent3 2" xfId="134" hidden="1"/>
    <cellStyle name="Akzent3 2" xfId="177" hidden="1"/>
    <cellStyle name="Akzent3 2" xfId="214" hidden="1"/>
    <cellStyle name="Akzent3 2" xfId="235" hidden="1"/>
    <cellStyle name="Akzent4" xfId="79" hidden="1"/>
    <cellStyle name="Akzent4" xfId="97"/>
    <cellStyle name="Akzent4 2" xfId="159" hidden="1"/>
    <cellStyle name="Akzent4 2" xfId="140" hidden="1"/>
    <cellStyle name="Akzent4 2" xfId="195" hidden="1"/>
    <cellStyle name="Akzent4 2" xfId="120" hidden="1"/>
    <cellStyle name="Akzent4 2" xfId="180" hidden="1"/>
    <cellStyle name="Akzent4 2" xfId="236" hidden="1"/>
    <cellStyle name="Akzent5" xfId="83" hidden="1"/>
    <cellStyle name="Akzent5" xfId="98"/>
    <cellStyle name="Akzent5 2" xfId="160" hidden="1"/>
    <cellStyle name="Akzent5 2" xfId="143" hidden="1"/>
    <cellStyle name="Akzent5 2" xfId="148" hidden="1"/>
    <cellStyle name="Akzent5 2" xfId="135" hidden="1"/>
    <cellStyle name="Akzent5 2" xfId="203" hidden="1"/>
    <cellStyle name="Akzent5 2" xfId="237" hidden="1"/>
    <cellStyle name="Akzent6" xfId="87" hidden="1"/>
    <cellStyle name="Akzent6" xfId="99"/>
    <cellStyle name="Akzent6 2" xfId="161" hidden="1"/>
    <cellStyle name="Akzent6 2" xfId="145" hidden="1"/>
    <cellStyle name="Akzent6 2" xfId="178" hidden="1"/>
    <cellStyle name="Akzent6 2" xfId="150" hidden="1"/>
    <cellStyle name="Akzent6 2" xfId="215" hidden="1"/>
    <cellStyle name="Akzent6 2" xfId="238" hidden="1"/>
    <cellStyle name="Ausgabe" xfId="64" hidden="1"/>
    <cellStyle name="Ausgabe" xfId="152" hidden="1"/>
    <cellStyle name="Ausgabe" xfId="117" hidden="1"/>
    <cellStyle name="Ausgabe" xfId="184" hidden="1"/>
    <cellStyle name="Ausgabe" xfId="181" hidden="1"/>
    <cellStyle name="Ausgabe" xfId="111" hidden="1"/>
    <cellStyle name="Ausgabe" xfId="164" hidden="1"/>
    <cellStyle name="Ausgabe" xfId="156" hidden="1"/>
    <cellStyle name="Ausgabe" xfId="142" hidden="1"/>
    <cellStyle name="Ausgabe" xfId="209" hidden="1"/>
    <cellStyle name="Ausgabe" xfId="182" hidden="1"/>
    <cellStyle name="Ausgabe" xfId="230" hidden="1"/>
    <cellStyle name="Ausgabe" xfId="228" hidden="1"/>
    <cellStyle name="Bad" xfId="62" builtinId="27" hidden="1"/>
    <cellStyle name="Berechnung" xfId="65" hidden="1"/>
    <cellStyle name="Berechnung" xfId="153" hidden="1"/>
    <cellStyle name="Berechnung" xfId="116" hidden="1"/>
    <cellStyle name="Berechnung" xfId="174" hidden="1"/>
    <cellStyle name="Berechnung" xfId="191" hidden="1"/>
    <cellStyle name="Berechnung" xfId="198" hidden="1"/>
    <cellStyle name="Berechnung" xfId="179" hidden="1"/>
    <cellStyle name="Berechnung" xfId="131" hidden="1"/>
    <cellStyle name="Berechnung" xfId="113" hidden="1"/>
    <cellStyle name="Berechnung" xfId="118" hidden="1"/>
    <cellStyle name="Berechnung" xfId="217" hidden="1"/>
    <cellStyle name="Berechnung" xfId="231" hidden="1"/>
    <cellStyle name="Berechnung" xfId="227" hidden="1"/>
    <cellStyle name="Buena" xfId="37"/>
    <cellStyle name="Cálculo" xfId="38"/>
    <cellStyle name="Cálculo 10" xfId="224"/>
    <cellStyle name="Cálculo 2" xfId="136"/>
    <cellStyle name="Cálculo 3" xfId="125"/>
    <cellStyle name="Cálculo 4" xfId="133"/>
    <cellStyle name="Cálculo 5" xfId="162"/>
    <cellStyle name="Cálculo 6" xfId="129"/>
    <cellStyle name="Cálculo 7" xfId="163"/>
    <cellStyle name="Cálculo 8" xfId="196"/>
    <cellStyle name="Cálculo 9" xfId="220"/>
    <cellStyle name="Celda de comprobación" xfId="39"/>
    <cellStyle name="Celda vinculada" xfId="40"/>
    <cellStyle name="Eingabe" xfId="41"/>
    <cellStyle name="Eingabe 10" xfId="200"/>
    <cellStyle name="Eingabe 2" xfId="139"/>
    <cellStyle name="Eingabe 3" xfId="126"/>
    <cellStyle name="Eingabe 4" xfId="130"/>
    <cellStyle name="Eingabe 5" xfId="166"/>
    <cellStyle name="Eingabe 6" xfId="204"/>
    <cellStyle name="Eingabe 7" xfId="212"/>
    <cellStyle name="Eingabe 8" xfId="208"/>
    <cellStyle name="Eingabe 9" xfId="186"/>
    <cellStyle name="Encabezado 4" xfId="42"/>
    <cellStyle name="Énfasis1" xfId="43"/>
    <cellStyle name="Énfasis2" xfId="44"/>
    <cellStyle name="Énfasis3" xfId="45"/>
    <cellStyle name="Énfasis4" xfId="46"/>
    <cellStyle name="Énfasis5" xfId="47"/>
    <cellStyle name="Énfasis6" xfId="48"/>
    <cellStyle name="Entrada" xfId="63" hidden="1"/>
    <cellStyle name="Entrada" xfId="100"/>
    <cellStyle name="Entrada 10" xfId="223"/>
    <cellStyle name="Entrada 11" xfId="229" hidden="1"/>
    <cellStyle name="Entrada 2" xfId="151" hidden="1"/>
    <cellStyle name="Entrada 2" xfId="175" hidden="1"/>
    <cellStyle name="Entrada 2" xfId="201"/>
    <cellStyle name="Entrada 3" xfId="168"/>
    <cellStyle name="Entrada 4" xfId="147"/>
    <cellStyle name="Entrada 5" xfId="199" hidden="1"/>
    <cellStyle name="Entrada 5" xfId="210"/>
    <cellStyle name="Entrada 6" xfId="146"/>
    <cellStyle name="Entrada 7" xfId="192" hidden="1"/>
    <cellStyle name="Entrada 7" xfId="219"/>
    <cellStyle name="Entrada 8" xfId="207"/>
    <cellStyle name="Entrada 9" xfId="190" hidden="1"/>
    <cellStyle name="Entrada 9" xfId="225"/>
    <cellStyle name="Ergebnis" xfId="49"/>
    <cellStyle name="Ergebnis 10" xfId="222"/>
    <cellStyle name="Ergebnis 2" xfId="144"/>
    <cellStyle name="Ergebnis 3" xfId="132"/>
    <cellStyle name="Ergebnis 4" xfId="124"/>
    <cellStyle name="Ergebnis 5" xfId="187"/>
    <cellStyle name="Ergebnis 6" xfId="205"/>
    <cellStyle name="Ergebnis 7" xfId="128"/>
    <cellStyle name="Ergebnis 8" xfId="213"/>
    <cellStyle name="Ergebnis 9" xfId="123"/>
    <cellStyle name="Erklärender Text" xfId="66" hidden="1"/>
    <cellStyle name="Erklärender Text" xfId="154" hidden="1"/>
    <cellStyle name="Erklärender Text" xfId="115" hidden="1"/>
    <cellStyle name="Erklärender Text" xfId="183" hidden="1"/>
    <cellStyle name="Erklärender Text" xfId="122" hidden="1"/>
    <cellStyle name="Erklärender Text" xfId="121" hidden="1"/>
    <cellStyle name="Erklärender Text" xfId="206" hidden="1"/>
    <cellStyle name="Erklärender Text" xfId="138" hidden="1"/>
    <cellStyle name="Erklärender Text" xfId="119" hidden="1"/>
    <cellStyle name="Erklärender Text" xfId="127" hidden="1"/>
    <cellStyle name="Erklärender Text" xfId="221" hidden="1"/>
    <cellStyle name="Erklärender Text" xfId="232" hidden="1"/>
    <cellStyle name="Erklärender Text" xfId="226" hidden="1"/>
    <cellStyle name="Excel Built-in Normal" xfId="109"/>
    <cellStyle name="Followed Hyperlink" xfId="104" builtinId="9" hidden="1"/>
    <cellStyle name="Followed Hyperlink" xfId="107" builtinId="9" hidden="1"/>
    <cellStyle name="Good" xfId="61" builtinId="26" hidden="1"/>
    <cellStyle name="Gut" xfId="50"/>
    <cellStyle name="Hyperlink" xfId="103" builtinId="8" hidden="1"/>
    <cellStyle name="Hyperlink" xfId="106" builtinId="8" hidden="1"/>
    <cellStyle name="Incorrecto" xfId="51"/>
    <cellStyle name="Neutral" xfId="52"/>
    <cellStyle name="Normal" xfId="0" builtinId="0"/>
    <cellStyle name="Normal 2" xfId="108"/>
    <cellStyle name="Normal 2 2" xfId="170"/>
    <cellStyle name="Normal 2 3" xfId="240"/>
    <cellStyle name="Normal 2 4" xfId="243"/>
    <cellStyle name="Normal 3" xfId="110"/>
    <cellStyle name="Normal 3 2" xfId="171"/>
    <cellStyle name="Normal 3 3" xfId="241"/>
    <cellStyle name="Normal 4" xfId="242"/>
    <cellStyle name="Normal 5" xfId="244"/>
    <cellStyle name="Normale 2" xfId="53"/>
    <cellStyle name="Normale 2 2" xfId="102"/>
    <cellStyle name="Normale 2_DCF_Guidelines_Standard-Tables_Version-2009" xfId="54"/>
    <cellStyle name="Normale 2_DCF_Guidelines_Standard-Tables_Version-2009 2" xfId="93"/>
    <cellStyle name="Normale 3" xfId="55"/>
    <cellStyle name="Normale 3 2" xfId="91"/>
    <cellStyle name="Normale 3_IV_A_2" xfId="172"/>
    <cellStyle name="Normale_Guidelines_NP-Proposals_Standard-Tables_Version-2006_Final" xfId="56"/>
    <cellStyle name="Percent" xfId="92" builtinId="5"/>
    <cellStyle name="Percentuale 2" xfId="57"/>
    <cellStyle name="Percentuale 2 2" xfId="101"/>
    <cellStyle name="Percentuale 2_IV_A_2" xfId="173"/>
    <cellStyle name="Schlecht" xfId="58"/>
    <cellStyle name="Standard 2" xfId="105"/>
    <cellStyle name="Standard 2 2" xfId="169"/>
    <cellStyle name="Standard 2 3" xfId="239"/>
    <cellStyle name="Texto explicativo" xfId="59"/>
    <cellStyle name="Total" xfId="60"/>
    <cellStyle name="Total 10" xfId="189"/>
    <cellStyle name="Total 2" xfId="149"/>
    <cellStyle name="Total 3" xfId="185"/>
    <cellStyle name="Total 4" xfId="188"/>
    <cellStyle name="Total 5" xfId="176"/>
    <cellStyle name="Total 6" xfId="141"/>
    <cellStyle name="Total 7" xfId="112"/>
    <cellStyle name="Total 8" xfId="211"/>
    <cellStyle name="Total 9" xfId="2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CCECFF"/>
      <color rgb="FFCCFFFF"/>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A29" sqref="A29"/>
    </sheetView>
  </sheetViews>
  <sheetFormatPr defaultColWidth="10.85546875" defaultRowHeight="15"/>
  <cols>
    <col min="1" max="1" width="38.28515625" style="198" customWidth="1"/>
    <col min="2" max="2" width="16.42578125" style="198" customWidth="1"/>
    <col min="3" max="16384" width="10.85546875" style="198"/>
  </cols>
  <sheetData>
    <row r="1" spans="1:4" ht="34.5" customHeight="1">
      <c r="A1" s="197" t="s">
        <v>368</v>
      </c>
      <c r="B1" s="197" t="s">
        <v>369</v>
      </c>
      <c r="D1" s="317" t="s">
        <v>370</v>
      </c>
    </row>
    <row r="2" spans="1:4" ht="15" customHeight="1">
      <c r="A2" s="199" t="s">
        <v>371</v>
      </c>
      <c r="B2" s="199" t="s">
        <v>372</v>
      </c>
    </row>
    <row r="3" spans="1:4">
      <c r="A3" s="199" t="s">
        <v>373</v>
      </c>
      <c r="B3" s="199" t="s">
        <v>374</v>
      </c>
    </row>
    <row r="4" spans="1:4">
      <c r="A4" s="199" t="s">
        <v>375</v>
      </c>
      <c r="B4" s="199" t="s">
        <v>376</v>
      </c>
    </row>
    <row r="5" spans="1:4">
      <c r="A5" s="199" t="s">
        <v>377</v>
      </c>
      <c r="B5" s="199" t="s">
        <v>378</v>
      </c>
    </row>
    <row r="6" spans="1:4">
      <c r="A6" s="199" t="s">
        <v>379</v>
      </c>
      <c r="B6" s="199" t="s">
        <v>380</v>
      </c>
    </row>
    <row r="7" spans="1:4" ht="15.75" customHeight="1">
      <c r="A7" s="199" t="s">
        <v>381</v>
      </c>
      <c r="B7" s="199" t="s">
        <v>382</v>
      </c>
    </row>
    <row r="8" spans="1:4">
      <c r="A8" s="199" t="s">
        <v>383</v>
      </c>
      <c r="B8" s="199" t="s">
        <v>363</v>
      </c>
    </row>
    <row r="9" spans="1:4">
      <c r="A9" s="199" t="s">
        <v>384</v>
      </c>
      <c r="B9" s="199" t="s">
        <v>385</v>
      </c>
    </row>
    <row r="10" spans="1:4">
      <c r="A10" s="199" t="s">
        <v>386</v>
      </c>
      <c r="B10" s="199" t="s">
        <v>135</v>
      </c>
    </row>
    <row r="11" spans="1:4">
      <c r="A11" s="199" t="s">
        <v>387</v>
      </c>
      <c r="B11" s="199" t="s">
        <v>50</v>
      </c>
    </row>
    <row r="12" spans="1:4">
      <c r="A12" s="199" t="s">
        <v>388</v>
      </c>
      <c r="B12" s="199" t="s">
        <v>367</v>
      </c>
    </row>
    <row r="13" spans="1:4">
      <c r="A13" s="199" t="s">
        <v>389</v>
      </c>
      <c r="B13" s="199" t="s">
        <v>390</v>
      </c>
    </row>
    <row r="14" spans="1:4">
      <c r="A14" s="199" t="s">
        <v>391</v>
      </c>
      <c r="B14" s="199" t="s">
        <v>392</v>
      </c>
    </row>
    <row r="15" spans="1:4">
      <c r="A15" s="199" t="s">
        <v>393</v>
      </c>
      <c r="B15" s="199" t="s">
        <v>394</v>
      </c>
    </row>
    <row r="16" spans="1:4">
      <c r="A16" s="199" t="s">
        <v>395</v>
      </c>
      <c r="B16" s="199" t="s">
        <v>102</v>
      </c>
    </row>
    <row r="17" spans="1:2">
      <c r="A17" s="199" t="s">
        <v>396</v>
      </c>
      <c r="B17" s="199" t="s">
        <v>362</v>
      </c>
    </row>
    <row r="18" spans="1:2">
      <c r="A18" s="199" t="s">
        <v>397</v>
      </c>
      <c r="B18" s="199" t="s">
        <v>366</v>
      </c>
    </row>
    <row r="19" spans="1:2" ht="15" customHeight="1">
      <c r="A19" s="199" t="s">
        <v>398</v>
      </c>
      <c r="B19" s="199" t="s">
        <v>399</v>
      </c>
    </row>
    <row r="20" spans="1:2" ht="15" customHeight="1">
      <c r="A20" s="199" t="s">
        <v>400</v>
      </c>
      <c r="B20" s="199" t="s">
        <v>401</v>
      </c>
    </row>
    <row r="21" spans="1:2" ht="15" customHeight="1">
      <c r="A21" s="199" t="s">
        <v>402</v>
      </c>
      <c r="B21" s="199" t="s">
        <v>365</v>
      </c>
    </row>
    <row r="22" spans="1:2">
      <c r="A22" s="199" t="s">
        <v>403</v>
      </c>
      <c r="B22" s="199" t="s">
        <v>404</v>
      </c>
    </row>
    <row r="23" spans="1:2">
      <c r="A23" s="199" t="s">
        <v>405</v>
      </c>
      <c r="B23" s="199" t="s">
        <v>406</v>
      </c>
    </row>
    <row r="24" spans="1:2">
      <c r="A24" s="199" t="s">
        <v>407</v>
      </c>
      <c r="B24" s="199" t="s">
        <v>408</v>
      </c>
    </row>
    <row r="25" spans="1:2">
      <c r="A25" s="199" t="s">
        <v>409</v>
      </c>
      <c r="B25" s="199" t="s">
        <v>410</v>
      </c>
    </row>
    <row r="26" spans="1:2">
      <c r="A26" s="199" t="s">
        <v>411</v>
      </c>
      <c r="B26" s="199" t="s">
        <v>412</v>
      </c>
    </row>
    <row r="27" spans="1:2">
      <c r="A27" s="199" t="s">
        <v>413</v>
      </c>
      <c r="B27" s="199" t="s">
        <v>40</v>
      </c>
    </row>
    <row r="28" spans="1:2">
      <c r="A28" s="199" t="s">
        <v>414</v>
      </c>
      <c r="B28" s="199" t="s">
        <v>4</v>
      </c>
    </row>
    <row r="29" spans="1:2" ht="30">
      <c r="A29" s="783" t="s">
        <v>415</v>
      </c>
      <c r="B29" s="199" t="s">
        <v>364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Q116"/>
  <sheetViews>
    <sheetView zoomScale="85" zoomScaleNormal="85" zoomScaleSheetLayoutView="85" zoomScalePageLayoutView="70" workbookViewId="0">
      <pane ySplit="3" topLeftCell="A4" activePane="bottomLeft" state="frozenSplit"/>
      <selection pane="bottomLeft" activeCell="G50" sqref="G49:G50"/>
    </sheetView>
  </sheetViews>
  <sheetFormatPr defaultColWidth="11.42578125" defaultRowHeight="12.75"/>
  <cols>
    <col min="1" max="1" width="10.42578125" style="1" customWidth="1"/>
    <col min="2" max="2" width="15.140625" style="1" customWidth="1"/>
    <col min="3" max="3" width="25.85546875" style="111" customWidth="1"/>
    <col min="4" max="4" width="25.85546875" style="39" customWidth="1"/>
    <col min="5" max="5" width="23.42578125" style="1" customWidth="1"/>
    <col min="6" max="6" width="21.7109375" style="1" customWidth="1"/>
    <col min="7" max="7" width="14" style="1" customWidth="1"/>
    <col min="8" max="8" width="15" style="1" customWidth="1"/>
    <col min="9" max="9" width="11.85546875" style="1" customWidth="1"/>
    <col min="10" max="14" width="12.42578125" style="1" customWidth="1"/>
    <col min="15" max="16" width="21.7109375" style="45" customWidth="1"/>
    <col min="17" max="17" width="17.42578125" style="1" customWidth="1"/>
    <col min="18" max="16384" width="11.42578125" style="1"/>
  </cols>
  <sheetData>
    <row r="1" spans="1:17" s="32" customFormat="1" ht="22.35" customHeight="1" thickBot="1">
      <c r="A1" s="43" t="s">
        <v>62</v>
      </c>
      <c r="B1" s="43"/>
      <c r="C1" s="209"/>
      <c r="D1" s="141"/>
      <c r="E1" s="30"/>
      <c r="F1" s="30"/>
      <c r="G1" s="30"/>
      <c r="H1" s="30"/>
      <c r="I1" s="30"/>
      <c r="J1" s="30"/>
      <c r="K1" s="30"/>
      <c r="L1" s="30"/>
      <c r="M1" s="30"/>
      <c r="P1" s="31" t="s">
        <v>0</v>
      </c>
      <c r="Q1" s="431" t="s">
        <v>574</v>
      </c>
    </row>
    <row r="2" spans="1:17" s="32" customFormat="1" ht="20.100000000000001" customHeight="1" thickBot="1">
      <c r="A2" s="33"/>
      <c r="B2" s="33"/>
      <c r="C2" s="109"/>
      <c r="D2" s="142"/>
      <c r="E2" s="33"/>
      <c r="F2" s="33"/>
      <c r="G2" s="33"/>
      <c r="H2" s="33"/>
      <c r="I2" s="33"/>
      <c r="J2" s="33"/>
      <c r="K2" s="33"/>
      <c r="L2" s="33"/>
      <c r="M2" s="33"/>
      <c r="P2" s="24"/>
      <c r="Q2" s="34"/>
    </row>
    <row r="3" spans="1:17" s="35" customFormat="1" ht="43.7" customHeight="1" thickBot="1">
      <c r="A3" s="26" t="s">
        <v>1</v>
      </c>
      <c r="B3" s="27" t="s">
        <v>345</v>
      </c>
      <c r="C3" s="110" t="s">
        <v>10</v>
      </c>
      <c r="D3" s="200" t="s">
        <v>333</v>
      </c>
      <c r="E3" s="27" t="s">
        <v>63</v>
      </c>
      <c r="F3" s="26" t="s">
        <v>64</v>
      </c>
      <c r="G3" s="26" t="s">
        <v>65</v>
      </c>
      <c r="H3" s="27" t="s">
        <v>66</v>
      </c>
      <c r="I3" s="27" t="s">
        <v>67</v>
      </c>
      <c r="J3" s="335" t="s">
        <v>328</v>
      </c>
      <c r="K3" s="335" t="s">
        <v>329</v>
      </c>
      <c r="L3" s="335" t="s">
        <v>330</v>
      </c>
      <c r="M3" s="335" t="s">
        <v>331</v>
      </c>
      <c r="N3" s="335" t="s">
        <v>332</v>
      </c>
      <c r="O3" s="201" t="s">
        <v>334</v>
      </c>
      <c r="P3" s="201" t="s">
        <v>417</v>
      </c>
      <c r="Q3" s="201" t="s">
        <v>336</v>
      </c>
    </row>
    <row r="4" spans="1:17" s="107" customFormat="1">
      <c r="A4" s="427" t="s">
        <v>365</v>
      </c>
      <c r="B4" s="428" t="s">
        <v>686</v>
      </c>
      <c r="C4" s="429" t="s">
        <v>687</v>
      </c>
      <c r="D4" s="38" t="s">
        <v>782</v>
      </c>
      <c r="E4" s="430" t="s">
        <v>689</v>
      </c>
      <c r="F4" s="429" t="s">
        <v>698</v>
      </c>
      <c r="G4" s="429">
        <v>597</v>
      </c>
      <c r="H4" s="429">
        <v>79643</v>
      </c>
      <c r="I4" s="429">
        <v>81854914</v>
      </c>
      <c r="J4" s="38" t="s">
        <v>71</v>
      </c>
      <c r="K4" s="38" t="s">
        <v>71</v>
      </c>
      <c r="L4" s="38" t="s">
        <v>71</v>
      </c>
      <c r="M4" s="38" t="s">
        <v>87</v>
      </c>
      <c r="N4" s="38" t="s">
        <v>87</v>
      </c>
      <c r="O4" s="334"/>
      <c r="P4" s="570"/>
      <c r="Q4" s="208"/>
    </row>
    <row r="5" spans="1:17" s="107" customFormat="1">
      <c r="A5" s="427" t="s">
        <v>365</v>
      </c>
      <c r="B5" s="428" t="s">
        <v>686</v>
      </c>
      <c r="C5" s="429" t="s">
        <v>687</v>
      </c>
      <c r="D5" s="38" t="s">
        <v>783</v>
      </c>
      <c r="E5" s="429" t="s">
        <v>690</v>
      </c>
      <c r="F5" s="429" t="s">
        <v>699</v>
      </c>
      <c r="G5" s="429">
        <v>196</v>
      </c>
      <c r="H5" s="429">
        <v>32286</v>
      </c>
      <c r="I5" s="429">
        <v>32285915</v>
      </c>
      <c r="J5" s="38" t="s">
        <v>71</v>
      </c>
      <c r="K5" s="38" t="s">
        <v>71</v>
      </c>
      <c r="L5" s="38" t="s">
        <v>71</v>
      </c>
      <c r="M5" s="38" t="s">
        <v>87</v>
      </c>
      <c r="N5" s="38" t="s">
        <v>87</v>
      </c>
      <c r="O5" s="334"/>
      <c r="P5" s="570"/>
      <c r="Q5" s="208"/>
    </row>
    <row r="6" spans="1:17" s="106" customFormat="1">
      <c r="A6" s="1043" t="s">
        <v>365</v>
      </c>
      <c r="B6" s="1044" t="s">
        <v>686</v>
      </c>
      <c r="C6" s="1045" t="s">
        <v>688</v>
      </c>
      <c r="D6" s="1046"/>
      <c r="E6" s="1045" t="s">
        <v>688</v>
      </c>
      <c r="F6" s="1045" t="s">
        <v>699</v>
      </c>
      <c r="G6" s="1045">
        <v>198</v>
      </c>
      <c r="H6" s="1045">
        <v>16903</v>
      </c>
      <c r="I6" s="1045">
        <v>11781833</v>
      </c>
      <c r="J6" s="1047" t="s">
        <v>71</v>
      </c>
      <c r="K6" s="1047" t="s">
        <v>71</v>
      </c>
      <c r="L6" s="1047" t="s">
        <v>71</v>
      </c>
      <c r="M6" s="1047" t="s">
        <v>87</v>
      </c>
      <c r="N6" s="1047" t="s">
        <v>87</v>
      </c>
      <c r="O6" s="1046"/>
      <c r="P6" s="1048"/>
      <c r="Q6" s="1049"/>
    </row>
    <row r="7" spans="1:17" s="107" customFormat="1">
      <c r="A7" s="1043" t="s">
        <v>365</v>
      </c>
      <c r="B7" s="1044" t="s">
        <v>686</v>
      </c>
      <c r="C7" s="1045" t="s">
        <v>688</v>
      </c>
      <c r="D7" s="1050"/>
      <c r="E7" s="1045" t="s">
        <v>688</v>
      </c>
      <c r="F7" s="1045" t="s">
        <v>700</v>
      </c>
      <c r="G7" s="1045">
        <v>105</v>
      </c>
      <c r="H7" s="1045">
        <v>550</v>
      </c>
      <c r="I7" s="1045">
        <v>548315</v>
      </c>
      <c r="J7" s="1051" t="s">
        <v>71</v>
      </c>
      <c r="K7" s="1051" t="s">
        <v>87</v>
      </c>
      <c r="L7" s="1051" t="s">
        <v>87</v>
      </c>
      <c r="M7" s="1047" t="s">
        <v>87</v>
      </c>
      <c r="N7" s="1051" t="s">
        <v>87</v>
      </c>
      <c r="O7" s="1046"/>
      <c r="P7" s="1048"/>
      <c r="Q7" s="1052"/>
    </row>
    <row r="8" spans="1:17" s="108" customFormat="1">
      <c r="A8" s="1043" t="s">
        <v>365</v>
      </c>
      <c r="B8" s="1044" t="s">
        <v>686</v>
      </c>
      <c r="C8" s="1045" t="s">
        <v>688</v>
      </c>
      <c r="D8" s="1053"/>
      <c r="E8" s="1045" t="s">
        <v>688</v>
      </c>
      <c r="F8" s="1045" t="s">
        <v>701</v>
      </c>
      <c r="G8" s="1045">
        <v>26</v>
      </c>
      <c r="H8" s="1045">
        <v>48</v>
      </c>
      <c r="I8" s="1045">
        <v>192128</v>
      </c>
      <c r="J8" s="1054" t="s">
        <v>71</v>
      </c>
      <c r="K8" s="1054" t="s">
        <v>87</v>
      </c>
      <c r="L8" s="1054" t="s">
        <v>87</v>
      </c>
      <c r="M8" s="1054" t="s">
        <v>87</v>
      </c>
      <c r="N8" s="1047" t="s">
        <v>87</v>
      </c>
      <c r="O8" s="1055"/>
      <c r="P8" s="1056"/>
      <c r="Q8" s="1052"/>
    </row>
    <row r="9" spans="1:17" s="36" customFormat="1">
      <c r="A9" s="435" t="s">
        <v>365</v>
      </c>
      <c r="B9" s="436" t="s">
        <v>686</v>
      </c>
      <c r="C9" s="432" t="s">
        <v>688</v>
      </c>
      <c r="D9" s="433"/>
      <c r="E9" s="432" t="s">
        <v>688</v>
      </c>
      <c r="F9" s="432" t="s">
        <v>702</v>
      </c>
      <c r="G9" s="432">
        <v>12</v>
      </c>
      <c r="H9" s="432">
        <v>5</v>
      </c>
      <c r="I9" s="432">
        <v>7468</v>
      </c>
      <c r="J9" s="433" t="s">
        <v>87</v>
      </c>
      <c r="K9" s="433" t="s">
        <v>87</v>
      </c>
      <c r="L9" s="433" t="s">
        <v>87</v>
      </c>
      <c r="M9" s="433" t="s">
        <v>87</v>
      </c>
      <c r="N9" s="433" t="s">
        <v>87</v>
      </c>
      <c r="O9" s="433"/>
      <c r="P9" s="571"/>
      <c r="Q9" s="434"/>
    </row>
    <row r="10" spans="1:17" s="36" customFormat="1">
      <c r="A10" s="435" t="s">
        <v>365</v>
      </c>
      <c r="B10" s="436" t="s">
        <v>686</v>
      </c>
      <c r="C10" s="432" t="s">
        <v>688</v>
      </c>
      <c r="D10" s="433"/>
      <c r="E10" s="432" t="s">
        <v>688</v>
      </c>
      <c r="F10" s="432" t="s">
        <v>703</v>
      </c>
      <c r="G10" s="432">
        <v>10</v>
      </c>
      <c r="H10" s="432">
        <v>26</v>
      </c>
      <c r="I10" s="432">
        <v>55359</v>
      </c>
      <c r="J10" s="433" t="s">
        <v>87</v>
      </c>
      <c r="K10" s="433" t="s">
        <v>87</v>
      </c>
      <c r="L10" s="433" t="s">
        <v>87</v>
      </c>
      <c r="M10" s="433" t="s">
        <v>87</v>
      </c>
      <c r="N10" s="433" t="s">
        <v>87</v>
      </c>
      <c r="O10" s="433"/>
      <c r="P10" s="571"/>
      <c r="Q10" s="434"/>
    </row>
    <row r="11" spans="1:17" s="36" customFormat="1">
      <c r="A11" s="435" t="s">
        <v>365</v>
      </c>
      <c r="B11" s="436" t="s">
        <v>686</v>
      </c>
      <c r="C11" s="432" t="s">
        <v>688</v>
      </c>
      <c r="D11" s="433"/>
      <c r="E11" s="432" t="s">
        <v>688</v>
      </c>
      <c r="F11" s="432" t="s">
        <v>704</v>
      </c>
      <c r="G11" s="432">
        <v>1</v>
      </c>
      <c r="H11" s="432">
        <v>0</v>
      </c>
      <c r="I11" s="432">
        <v>781</v>
      </c>
      <c r="J11" s="433" t="s">
        <v>87</v>
      </c>
      <c r="K11" s="433" t="s">
        <v>87</v>
      </c>
      <c r="L11" s="433" t="s">
        <v>87</v>
      </c>
      <c r="M11" s="433" t="s">
        <v>87</v>
      </c>
      <c r="N11" s="433" t="s">
        <v>87</v>
      </c>
      <c r="O11" s="433"/>
      <c r="P11" s="571"/>
      <c r="Q11" s="434"/>
    </row>
    <row r="12" spans="1:17" s="36" customFormat="1">
      <c r="A12" s="435" t="s">
        <v>365</v>
      </c>
      <c r="B12" s="436" t="s">
        <v>686</v>
      </c>
      <c r="C12" s="432" t="s">
        <v>688</v>
      </c>
      <c r="D12" s="433"/>
      <c r="E12" s="432" t="s">
        <v>688</v>
      </c>
      <c r="F12" s="432" t="s">
        <v>705</v>
      </c>
      <c r="G12" s="432">
        <v>1</v>
      </c>
      <c r="H12" s="432">
        <v>2</v>
      </c>
      <c r="I12" s="432">
        <v>7193</v>
      </c>
      <c r="J12" s="433" t="s">
        <v>87</v>
      </c>
      <c r="K12" s="433" t="s">
        <v>87</v>
      </c>
      <c r="L12" s="433" t="s">
        <v>87</v>
      </c>
      <c r="M12" s="433" t="s">
        <v>87</v>
      </c>
      <c r="N12" s="433" t="s">
        <v>87</v>
      </c>
      <c r="O12" s="433"/>
      <c r="P12" s="571"/>
      <c r="Q12" s="434"/>
    </row>
    <row r="13" spans="1:17" s="39" customFormat="1">
      <c r="A13" s="427" t="s">
        <v>365</v>
      </c>
      <c r="B13" s="428" t="s">
        <v>686</v>
      </c>
      <c r="C13" s="429" t="s">
        <v>23</v>
      </c>
      <c r="D13" s="38" t="s">
        <v>8</v>
      </c>
      <c r="E13" s="430" t="s">
        <v>691</v>
      </c>
      <c r="F13" s="429" t="s">
        <v>706</v>
      </c>
      <c r="G13" s="429">
        <v>586</v>
      </c>
      <c r="H13" s="429">
        <v>60989</v>
      </c>
      <c r="I13" s="429">
        <v>59150061</v>
      </c>
      <c r="J13" s="37" t="s">
        <v>71</v>
      </c>
      <c r="K13" s="37" t="s">
        <v>71</v>
      </c>
      <c r="L13" s="37" t="s">
        <v>71</v>
      </c>
      <c r="M13" s="37" t="s">
        <v>87</v>
      </c>
      <c r="N13" s="37" t="s">
        <v>87</v>
      </c>
      <c r="O13" s="38" t="s">
        <v>69</v>
      </c>
      <c r="P13" s="572" t="s">
        <v>706</v>
      </c>
      <c r="Q13" s="104"/>
    </row>
    <row r="14" spans="1:17">
      <c r="A14" s="427" t="s">
        <v>365</v>
      </c>
      <c r="B14" s="428" t="s">
        <v>686</v>
      </c>
      <c r="C14" s="429" t="s">
        <v>23</v>
      </c>
      <c r="D14" s="38" t="s">
        <v>8</v>
      </c>
      <c r="E14" s="430" t="s">
        <v>692</v>
      </c>
      <c r="F14" s="429" t="s">
        <v>707</v>
      </c>
      <c r="G14" s="429">
        <v>61</v>
      </c>
      <c r="H14" s="429">
        <v>4056</v>
      </c>
      <c r="I14" s="429">
        <v>2359715</v>
      </c>
      <c r="J14" s="37" t="s">
        <v>71</v>
      </c>
      <c r="K14" s="37" t="s">
        <v>71</v>
      </c>
      <c r="L14" s="37" t="s">
        <v>71</v>
      </c>
      <c r="M14" s="37" t="s">
        <v>87</v>
      </c>
      <c r="N14" s="37" t="s">
        <v>87</v>
      </c>
      <c r="O14" s="38" t="s">
        <v>69</v>
      </c>
      <c r="P14" s="573" t="s">
        <v>706</v>
      </c>
      <c r="Q14" s="104"/>
    </row>
    <row r="15" spans="1:17">
      <c r="A15" s="427" t="s">
        <v>365</v>
      </c>
      <c r="B15" s="428" t="s">
        <v>686</v>
      </c>
      <c r="C15" s="429" t="s">
        <v>23</v>
      </c>
      <c r="D15" s="38" t="s">
        <v>8</v>
      </c>
      <c r="E15" s="430" t="s">
        <v>692</v>
      </c>
      <c r="F15" s="429" t="s">
        <v>708</v>
      </c>
      <c r="G15" s="429">
        <v>23</v>
      </c>
      <c r="H15" s="429">
        <v>351</v>
      </c>
      <c r="I15" s="429">
        <v>533075</v>
      </c>
      <c r="J15" s="37" t="s">
        <v>71</v>
      </c>
      <c r="K15" s="37" t="s">
        <v>87</v>
      </c>
      <c r="L15" s="37" t="s">
        <v>71</v>
      </c>
      <c r="M15" s="37" t="s">
        <v>87</v>
      </c>
      <c r="N15" s="37" t="s">
        <v>87</v>
      </c>
      <c r="O15" s="38" t="s">
        <v>69</v>
      </c>
      <c r="P15" s="573" t="s">
        <v>706</v>
      </c>
      <c r="Q15" s="104"/>
    </row>
    <row r="16" spans="1:17">
      <c r="A16" s="435" t="s">
        <v>365</v>
      </c>
      <c r="B16" s="436" t="s">
        <v>686</v>
      </c>
      <c r="C16" s="432" t="s">
        <v>23</v>
      </c>
      <c r="D16" s="433" t="s">
        <v>8</v>
      </c>
      <c r="E16" s="437" t="s">
        <v>692</v>
      </c>
      <c r="F16" s="432" t="s">
        <v>709</v>
      </c>
      <c r="G16" s="432">
        <v>1</v>
      </c>
      <c r="H16" s="432">
        <v>77</v>
      </c>
      <c r="I16" s="432">
        <v>118187</v>
      </c>
      <c r="J16" s="433" t="s">
        <v>87</v>
      </c>
      <c r="K16" s="433" t="s">
        <v>87</v>
      </c>
      <c r="L16" s="433" t="s">
        <v>87</v>
      </c>
      <c r="M16" s="433" t="s">
        <v>87</v>
      </c>
      <c r="N16" s="433" t="s">
        <v>87</v>
      </c>
      <c r="O16" s="433"/>
      <c r="P16" s="574"/>
      <c r="Q16" s="434"/>
    </row>
    <row r="17" spans="1:17">
      <c r="A17" s="427" t="s">
        <v>365</v>
      </c>
      <c r="B17" s="428" t="s">
        <v>686</v>
      </c>
      <c r="C17" s="429" t="s">
        <v>23</v>
      </c>
      <c r="D17" s="38" t="s">
        <v>8</v>
      </c>
      <c r="E17" s="430" t="s">
        <v>99</v>
      </c>
      <c r="F17" s="429" t="s">
        <v>710</v>
      </c>
      <c r="G17" s="429">
        <v>48</v>
      </c>
      <c r="H17" s="429">
        <v>146</v>
      </c>
      <c r="I17" s="429">
        <v>163261</v>
      </c>
      <c r="J17" s="37" t="s">
        <v>71</v>
      </c>
      <c r="K17" s="37" t="s">
        <v>71</v>
      </c>
      <c r="L17" s="37" t="s">
        <v>71</v>
      </c>
      <c r="M17" s="37" t="s">
        <v>87</v>
      </c>
      <c r="N17" s="37" t="s">
        <v>87</v>
      </c>
      <c r="O17" s="38"/>
      <c r="P17" s="573"/>
      <c r="Q17" s="104"/>
    </row>
    <row r="18" spans="1:17">
      <c r="A18" s="435" t="s">
        <v>365</v>
      </c>
      <c r="B18" s="436" t="s">
        <v>686</v>
      </c>
      <c r="C18" s="432" t="s">
        <v>23</v>
      </c>
      <c r="D18" s="433" t="s">
        <v>8</v>
      </c>
      <c r="E18" s="437" t="s">
        <v>99</v>
      </c>
      <c r="F18" s="432" t="s">
        <v>711</v>
      </c>
      <c r="G18" s="432">
        <v>0</v>
      </c>
      <c r="H18" s="432">
        <v>1</v>
      </c>
      <c r="I18" s="432">
        <v>1572</v>
      </c>
      <c r="J18" s="433" t="s">
        <v>87</v>
      </c>
      <c r="K18" s="433" t="s">
        <v>87</v>
      </c>
      <c r="L18" s="433" t="s">
        <v>87</v>
      </c>
      <c r="M18" s="433" t="s">
        <v>87</v>
      </c>
      <c r="N18" s="433" t="s">
        <v>87</v>
      </c>
      <c r="O18" s="433"/>
      <c r="P18" s="571"/>
      <c r="Q18" s="434"/>
    </row>
    <row r="19" spans="1:17">
      <c r="A19" s="435" t="s">
        <v>365</v>
      </c>
      <c r="B19" s="436" t="s">
        <v>686</v>
      </c>
      <c r="C19" s="432" t="s">
        <v>23</v>
      </c>
      <c r="D19" s="433" t="s">
        <v>8</v>
      </c>
      <c r="E19" s="437" t="s">
        <v>99</v>
      </c>
      <c r="F19" s="432" t="s">
        <v>712</v>
      </c>
      <c r="G19" s="432">
        <v>0</v>
      </c>
      <c r="H19" s="432">
        <v>0</v>
      </c>
      <c r="I19" s="432">
        <v>44</v>
      </c>
      <c r="J19" s="433" t="s">
        <v>87</v>
      </c>
      <c r="K19" s="433" t="s">
        <v>87</v>
      </c>
      <c r="L19" s="433" t="s">
        <v>87</v>
      </c>
      <c r="M19" s="433" t="s">
        <v>87</v>
      </c>
      <c r="N19" s="433" t="s">
        <v>87</v>
      </c>
      <c r="O19" s="433"/>
      <c r="P19" s="574"/>
      <c r="Q19" s="434"/>
    </row>
    <row r="20" spans="1:17">
      <c r="A20" s="427" t="s">
        <v>365</v>
      </c>
      <c r="B20" s="428" t="s">
        <v>686</v>
      </c>
      <c r="C20" s="429" t="s">
        <v>23</v>
      </c>
      <c r="D20" s="38" t="s">
        <v>8</v>
      </c>
      <c r="E20" s="430" t="s">
        <v>693</v>
      </c>
      <c r="F20" s="429" t="s">
        <v>706</v>
      </c>
      <c r="G20" s="429">
        <v>646</v>
      </c>
      <c r="H20" s="429">
        <v>71029</v>
      </c>
      <c r="I20" s="429">
        <v>60126996</v>
      </c>
      <c r="J20" s="37" t="s">
        <v>71</v>
      </c>
      <c r="K20" s="37" t="s">
        <v>71</v>
      </c>
      <c r="L20" s="37" t="s">
        <v>71</v>
      </c>
      <c r="M20" s="37" t="s">
        <v>87</v>
      </c>
      <c r="N20" s="37" t="s">
        <v>87</v>
      </c>
      <c r="O20" s="38" t="s">
        <v>69</v>
      </c>
      <c r="P20" s="572" t="s">
        <v>706</v>
      </c>
      <c r="Q20" s="104"/>
    </row>
    <row r="21" spans="1:17">
      <c r="A21" s="435" t="s">
        <v>365</v>
      </c>
      <c r="B21" s="436" t="s">
        <v>686</v>
      </c>
      <c r="C21" s="432" t="s">
        <v>23</v>
      </c>
      <c r="D21" s="433" t="s">
        <v>8</v>
      </c>
      <c r="E21" s="437" t="s">
        <v>693</v>
      </c>
      <c r="F21" s="432" t="s">
        <v>713</v>
      </c>
      <c r="G21" s="432">
        <v>3</v>
      </c>
      <c r="H21" s="432">
        <v>363</v>
      </c>
      <c r="I21" s="432">
        <v>139137</v>
      </c>
      <c r="J21" s="433" t="s">
        <v>87</v>
      </c>
      <c r="K21" s="433" t="s">
        <v>87</v>
      </c>
      <c r="L21" s="433" t="s">
        <v>87</v>
      </c>
      <c r="M21" s="433" t="s">
        <v>87</v>
      </c>
      <c r="N21" s="433" t="s">
        <v>87</v>
      </c>
      <c r="O21" s="433"/>
      <c r="P21" s="574"/>
      <c r="Q21" s="434"/>
    </row>
    <row r="22" spans="1:17">
      <c r="A22" s="435" t="s">
        <v>365</v>
      </c>
      <c r="B22" s="436" t="s">
        <v>686</v>
      </c>
      <c r="C22" s="432" t="s">
        <v>23</v>
      </c>
      <c r="D22" s="433" t="s">
        <v>8</v>
      </c>
      <c r="E22" s="437" t="s">
        <v>693</v>
      </c>
      <c r="F22" s="432" t="s">
        <v>714</v>
      </c>
      <c r="G22" s="432">
        <v>1</v>
      </c>
      <c r="H22" s="432">
        <v>1</v>
      </c>
      <c r="I22" s="432">
        <v>2052</v>
      </c>
      <c r="J22" s="433" t="s">
        <v>87</v>
      </c>
      <c r="K22" s="433" t="s">
        <v>87</v>
      </c>
      <c r="L22" s="433" t="s">
        <v>87</v>
      </c>
      <c r="M22" s="433" t="s">
        <v>87</v>
      </c>
      <c r="N22" s="433" t="s">
        <v>87</v>
      </c>
      <c r="O22" s="433"/>
      <c r="P22" s="574"/>
      <c r="Q22" s="434"/>
    </row>
    <row r="23" spans="1:17">
      <c r="A23" s="427" t="s">
        <v>365</v>
      </c>
      <c r="B23" s="428" t="s">
        <v>686</v>
      </c>
      <c r="C23" s="429" t="s">
        <v>23</v>
      </c>
      <c r="D23" s="38" t="s">
        <v>8</v>
      </c>
      <c r="E23" s="430" t="s">
        <v>100</v>
      </c>
      <c r="F23" s="429" t="s">
        <v>714</v>
      </c>
      <c r="G23" s="429">
        <v>119</v>
      </c>
      <c r="H23" s="429">
        <v>303</v>
      </c>
      <c r="I23" s="429">
        <v>1276174</v>
      </c>
      <c r="J23" s="37" t="s">
        <v>71</v>
      </c>
      <c r="K23" s="37" t="s">
        <v>87</v>
      </c>
      <c r="L23" s="37" t="s">
        <v>71</v>
      </c>
      <c r="M23" s="37" t="s">
        <v>87</v>
      </c>
      <c r="N23" s="37" t="s">
        <v>87</v>
      </c>
      <c r="O23" s="38"/>
      <c r="P23" s="572"/>
      <c r="Q23" s="104"/>
    </row>
    <row r="24" spans="1:17">
      <c r="A24" s="427" t="s">
        <v>365</v>
      </c>
      <c r="B24" s="428" t="s">
        <v>686</v>
      </c>
      <c r="C24" s="429" t="s">
        <v>23</v>
      </c>
      <c r="D24" s="38" t="s">
        <v>8</v>
      </c>
      <c r="E24" s="430" t="s">
        <v>100</v>
      </c>
      <c r="F24" s="429" t="s">
        <v>706</v>
      </c>
      <c r="G24" s="429">
        <v>107</v>
      </c>
      <c r="H24" s="429">
        <v>5397</v>
      </c>
      <c r="I24" s="429">
        <v>2251313</v>
      </c>
      <c r="J24" s="37" t="s">
        <v>71</v>
      </c>
      <c r="K24" s="37" t="s">
        <v>71</v>
      </c>
      <c r="L24" s="37" t="s">
        <v>71</v>
      </c>
      <c r="M24" s="37" t="s">
        <v>87</v>
      </c>
      <c r="N24" s="37" t="s">
        <v>87</v>
      </c>
      <c r="O24" s="38" t="s">
        <v>69</v>
      </c>
      <c r="P24" s="572" t="s">
        <v>706</v>
      </c>
      <c r="Q24" s="104"/>
    </row>
    <row r="25" spans="1:17">
      <c r="A25" s="427" t="s">
        <v>365</v>
      </c>
      <c r="B25" s="428" t="s">
        <v>686</v>
      </c>
      <c r="C25" s="429" t="s">
        <v>23</v>
      </c>
      <c r="D25" s="38" t="s">
        <v>8</v>
      </c>
      <c r="E25" s="430" t="s">
        <v>100</v>
      </c>
      <c r="F25" s="429" t="s">
        <v>710</v>
      </c>
      <c r="G25" s="429">
        <v>80</v>
      </c>
      <c r="H25" s="429">
        <v>167</v>
      </c>
      <c r="I25" s="429">
        <v>204428</v>
      </c>
      <c r="J25" s="37" t="s">
        <v>71</v>
      </c>
      <c r="K25" s="37" t="s">
        <v>87</v>
      </c>
      <c r="L25" s="37" t="s">
        <v>87</v>
      </c>
      <c r="M25" s="37" t="s">
        <v>87</v>
      </c>
      <c r="N25" s="37" t="s">
        <v>87</v>
      </c>
      <c r="O25" s="38"/>
      <c r="P25" s="572"/>
      <c r="Q25" s="104"/>
    </row>
    <row r="26" spans="1:17">
      <c r="A26" s="427" t="s">
        <v>365</v>
      </c>
      <c r="B26" s="428" t="s">
        <v>686</v>
      </c>
      <c r="C26" s="429" t="s">
        <v>23</v>
      </c>
      <c r="D26" s="38" t="s">
        <v>8</v>
      </c>
      <c r="E26" s="430" t="s">
        <v>100</v>
      </c>
      <c r="F26" s="429" t="s">
        <v>713</v>
      </c>
      <c r="G26" s="429">
        <v>33</v>
      </c>
      <c r="H26" s="429">
        <v>1959</v>
      </c>
      <c r="I26" s="429">
        <v>1245378</v>
      </c>
      <c r="J26" s="37" t="s">
        <v>71</v>
      </c>
      <c r="K26" s="37" t="s">
        <v>71</v>
      </c>
      <c r="L26" s="37" t="s">
        <v>71</v>
      </c>
      <c r="M26" s="37" t="s">
        <v>87</v>
      </c>
      <c r="N26" s="37" t="s">
        <v>87</v>
      </c>
      <c r="O26" s="38" t="s">
        <v>69</v>
      </c>
      <c r="P26" s="572" t="s">
        <v>706</v>
      </c>
      <c r="Q26" s="104"/>
    </row>
    <row r="27" spans="1:17">
      <c r="A27" s="435" t="s">
        <v>365</v>
      </c>
      <c r="B27" s="436" t="s">
        <v>686</v>
      </c>
      <c r="C27" s="432" t="s">
        <v>23</v>
      </c>
      <c r="D27" s="433" t="s">
        <v>8</v>
      </c>
      <c r="E27" s="437" t="s">
        <v>100</v>
      </c>
      <c r="F27" s="432" t="s">
        <v>715</v>
      </c>
      <c r="G27" s="432">
        <v>3</v>
      </c>
      <c r="H27" s="432">
        <v>5</v>
      </c>
      <c r="I27" s="432">
        <v>14930</v>
      </c>
      <c r="J27" s="433" t="s">
        <v>87</v>
      </c>
      <c r="K27" s="433" t="s">
        <v>87</v>
      </c>
      <c r="L27" s="433" t="s">
        <v>87</v>
      </c>
      <c r="M27" s="433" t="s">
        <v>87</v>
      </c>
      <c r="N27" s="433" t="s">
        <v>87</v>
      </c>
      <c r="O27" s="433"/>
      <c r="P27" s="574"/>
      <c r="Q27" s="434"/>
    </row>
    <row r="28" spans="1:17">
      <c r="A28" s="435" t="s">
        <v>365</v>
      </c>
      <c r="B28" s="436" t="s">
        <v>686</v>
      </c>
      <c r="C28" s="432" t="s">
        <v>23</v>
      </c>
      <c r="D28" s="433" t="s">
        <v>8</v>
      </c>
      <c r="E28" s="437" t="s">
        <v>100</v>
      </c>
      <c r="F28" s="432" t="s">
        <v>92</v>
      </c>
      <c r="G28" s="432">
        <v>0</v>
      </c>
      <c r="H28" s="432">
        <v>1</v>
      </c>
      <c r="I28" s="432">
        <v>680</v>
      </c>
      <c r="J28" s="433" t="s">
        <v>87</v>
      </c>
      <c r="K28" s="433" t="s">
        <v>87</v>
      </c>
      <c r="L28" s="433" t="s">
        <v>87</v>
      </c>
      <c r="M28" s="433" t="s">
        <v>87</v>
      </c>
      <c r="N28" s="433" t="s">
        <v>87</v>
      </c>
      <c r="O28" s="433"/>
      <c r="P28" s="574"/>
      <c r="Q28" s="434"/>
    </row>
    <row r="29" spans="1:17">
      <c r="A29" s="427" t="s">
        <v>365</v>
      </c>
      <c r="B29" s="428" t="s">
        <v>686</v>
      </c>
      <c r="C29" s="429" t="s">
        <v>23</v>
      </c>
      <c r="D29" s="38" t="s">
        <v>8</v>
      </c>
      <c r="E29" s="430" t="s">
        <v>694</v>
      </c>
      <c r="F29" s="429" t="s">
        <v>710</v>
      </c>
      <c r="G29" s="429">
        <v>55</v>
      </c>
      <c r="H29" s="429">
        <v>151</v>
      </c>
      <c r="I29" s="429">
        <v>189035</v>
      </c>
      <c r="J29" s="37" t="s">
        <v>71</v>
      </c>
      <c r="K29" s="37" t="s">
        <v>87</v>
      </c>
      <c r="L29" s="37" t="s">
        <v>71</v>
      </c>
      <c r="M29" s="37" t="s">
        <v>87</v>
      </c>
      <c r="N29" s="37" t="s">
        <v>87</v>
      </c>
      <c r="O29" s="38"/>
      <c r="P29" s="572"/>
      <c r="Q29" s="104"/>
    </row>
    <row r="30" spans="1:17">
      <c r="A30" s="427" t="s">
        <v>365</v>
      </c>
      <c r="B30" s="428" t="s">
        <v>686</v>
      </c>
      <c r="C30" s="429" t="s">
        <v>23</v>
      </c>
      <c r="D30" s="38" t="s">
        <v>8</v>
      </c>
      <c r="E30" s="430" t="s">
        <v>694</v>
      </c>
      <c r="F30" s="429" t="s">
        <v>706</v>
      </c>
      <c r="G30" s="429">
        <v>13</v>
      </c>
      <c r="H30" s="429">
        <v>1475</v>
      </c>
      <c r="I30" s="429">
        <v>937328</v>
      </c>
      <c r="J30" s="37" t="s">
        <v>71</v>
      </c>
      <c r="K30" s="37" t="s">
        <v>71</v>
      </c>
      <c r="L30" s="37" t="s">
        <v>71</v>
      </c>
      <c r="M30" s="37" t="s">
        <v>87</v>
      </c>
      <c r="N30" s="37" t="s">
        <v>87</v>
      </c>
      <c r="O30" s="38" t="s">
        <v>69</v>
      </c>
      <c r="P30" s="572" t="s">
        <v>706</v>
      </c>
      <c r="Q30" s="104"/>
    </row>
    <row r="31" spans="1:17">
      <c r="A31" s="427" t="s">
        <v>365</v>
      </c>
      <c r="B31" s="428" t="s">
        <v>686</v>
      </c>
      <c r="C31" s="429" t="s">
        <v>23</v>
      </c>
      <c r="D31" s="38" t="s">
        <v>8</v>
      </c>
      <c r="E31" s="430" t="s">
        <v>695</v>
      </c>
      <c r="F31" s="429" t="s">
        <v>706</v>
      </c>
      <c r="G31" s="429">
        <v>9</v>
      </c>
      <c r="H31" s="429">
        <v>860</v>
      </c>
      <c r="I31" s="429">
        <v>859823</v>
      </c>
      <c r="J31" s="37" t="s">
        <v>71</v>
      </c>
      <c r="K31" s="37" t="s">
        <v>71</v>
      </c>
      <c r="L31" s="37" t="s">
        <v>71</v>
      </c>
      <c r="M31" s="37" t="s">
        <v>87</v>
      </c>
      <c r="N31" s="37" t="s">
        <v>87</v>
      </c>
      <c r="O31" s="38" t="s">
        <v>69</v>
      </c>
      <c r="P31" s="572" t="s">
        <v>706</v>
      </c>
      <c r="Q31" s="104"/>
    </row>
    <row r="32" spans="1:17">
      <c r="A32" s="427" t="s">
        <v>365</v>
      </c>
      <c r="B32" s="428" t="s">
        <v>686</v>
      </c>
      <c r="C32" s="429" t="s">
        <v>21</v>
      </c>
      <c r="D32" s="38" t="s">
        <v>8</v>
      </c>
      <c r="E32" s="430" t="s">
        <v>696</v>
      </c>
      <c r="F32" s="429" t="s">
        <v>706</v>
      </c>
      <c r="G32" s="429">
        <v>179</v>
      </c>
      <c r="H32" s="429">
        <v>21781</v>
      </c>
      <c r="I32" s="429">
        <v>5878341</v>
      </c>
      <c r="J32" s="37" t="s">
        <v>71</v>
      </c>
      <c r="K32" s="37" t="s">
        <v>71</v>
      </c>
      <c r="L32" s="37" t="s">
        <v>71</v>
      </c>
      <c r="M32" s="37" t="s">
        <v>87</v>
      </c>
      <c r="N32" s="37" t="s">
        <v>87</v>
      </c>
      <c r="O32" s="38" t="s">
        <v>69</v>
      </c>
      <c r="P32" s="572" t="s">
        <v>706</v>
      </c>
      <c r="Q32" s="104"/>
    </row>
    <row r="33" spans="1:17">
      <c r="A33" s="435" t="s">
        <v>365</v>
      </c>
      <c r="B33" s="436" t="s">
        <v>686</v>
      </c>
      <c r="C33" s="432" t="s">
        <v>21</v>
      </c>
      <c r="D33" s="433" t="s">
        <v>8</v>
      </c>
      <c r="E33" s="437" t="s">
        <v>696</v>
      </c>
      <c r="F33" s="432" t="s">
        <v>716</v>
      </c>
      <c r="G33" s="432">
        <v>0</v>
      </c>
      <c r="H33" s="432">
        <v>0</v>
      </c>
      <c r="I33" s="432">
        <v>206</v>
      </c>
      <c r="J33" s="433" t="s">
        <v>87</v>
      </c>
      <c r="K33" s="433" t="s">
        <v>87</v>
      </c>
      <c r="L33" s="433" t="s">
        <v>87</v>
      </c>
      <c r="M33" s="433" t="s">
        <v>87</v>
      </c>
      <c r="N33" s="433" t="s">
        <v>87</v>
      </c>
      <c r="O33" s="433"/>
      <c r="P33" s="574"/>
      <c r="Q33" s="434"/>
    </row>
    <row r="34" spans="1:17">
      <c r="A34" s="427" t="s">
        <v>365</v>
      </c>
      <c r="B34" s="428" t="s">
        <v>686</v>
      </c>
      <c r="C34" s="429" t="s">
        <v>21</v>
      </c>
      <c r="D34" s="38" t="s">
        <v>8</v>
      </c>
      <c r="E34" s="430" t="s">
        <v>697</v>
      </c>
      <c r="F34" s="429" t="s">
        <v>717</v>
      </c>
      <c r="G34" s="429">
        <v>232</v>
      </c>
      <c r="H34" s="429">
        <v>842</v>
      </c>
      <c r="I34" s="429">
        <v>1756729</v>
      </c>
      <c r="J34" s="37" t="s">
        <v>71</v>
      </c>
      <c r="K34" s="37" t="s">
        <v>71</v>
      </c>
      <c r="L34" s="37" t="s">
        <v>71</v>
      </c>
      <c r="M34" s="37" t="s">
        <v>87</v>
      </c>
      <c r="N34" s="37" t="s">
        <v>87</v>
      </c>
      <c r="O34" s="38"/>
      <c r="P34" s="572"/>
      <c r="Q34" s="104"/>
    </row>
    <row r="35" spans="1:17">
      <c r="A35" s="427" t="s">
        <v>365</v>
      </c>
      <c r="B35" s="428" t="s">
        <v>686</v>
      </c>
      <c r="C35" s="429" t="s">
        <v>21</v>
      </c>
      <c r="D35" s="38" t="s">
        <v>8</v>
      </c>
      <c r="E35" s="430" t="s">
        <v>697</v>
      </c>
      <c r="F35" s="429" t="s">
        <v>718</v>
      </c>
      <c r="G35" s="429">
        <v>55</v>
      </c>
      <c r="H35" s="429">
        <v>182</v>
      </c>
      <c r="I35" s="429">
        <v>386213</v>
      </c>
      <c r="J35" s="37" t="s">
        <v>71</v>
      </c>
      <c r="K35" s="37" t="s">
        <v>71</v>
      </c>
      <c r="L35" s="37" t="s">
        <v>71</v>
      </c>
      <c r="M35" s="37" t="s">
        <v>87</v>
      </c>
      <c r="N35" s="37" t="s">
        <v>87</v>
      </c>
      <c r="O35" s="38"/>
      <c r="P35" s="572"/>
      <c r="Q35" s="104"/>
    </row>
    <row r="36" spans="1:17">
      <c r="A36" s="435" t="s">
        <v>365</v>
      </c>
      <c r="B36" s="436" t="s">
        <v>686</v>
      </c>
      <c r="C36" s="432" t="s">
        <v>21</v>
      </c>
      <c r="D36" s="433" t="s">
        <v>8</v>
      </c>
      <c r="E36" s="437" t="s">
        <v>697</v>
      </c>
      <c r="F36" s="432" t="s">
        <v>719</v>
      </c>
      <c r="G36" s="432">
        <v>15</v>
      </c>
      <c r="H36" s="432">
        <v>32</v>
      </c>
      <c r="I36" s="432">
        <v>65268</v>
      </c>
      <c r="J36" s="433" t="s">
        <v>87</v>
      </c>
      <c r="K36" s="433" t="s">
        <v>87</v>
      </c>
      <c r="L36" s="433" t="s">
        <v>87</v>
      </c>
      <c r="M36" s="433" t="s">
        <v>87</v>
      </c>
      <c r="N36" s="433" t="s">
        <v>87</v>
      </c>
      <c r="O36" s="433"/>
      <c r="P36" s="574"/>
      <c r="Q36" s="434"/>
    </row>
    <row r="37" spans="1:17">
      <c r="A37" s="435" t="s">
        <v>365</v>
      </c>
      <c r="B37" s="436" t="s">
        <v>686</v>
      </c>
      <c r="C37" s="432" t="s">
        <v>21</v>
      </c>
      <c r="D37" s="433" t="s">
        <v>8</v>
      </c>
      <c r="E37" s="437" t="s">
        <v>697</v>
      </c>
      <c r="F37" s="432" t="s">
        <v>711</v>
      </c>
      <c r="G37" s="432">
        <v>6</v>
      </c>
      <c r="H37" s="432">
        <v>8</v>
      </c>
      <c r="I37" s="432">
        <v>18293</v>
      </c>
      <c r="J37" s="433" t="s">
        <v>87</v>
      </c>
      <c r="K37" s="433" t="s">
        <v>87</v>
      </c>
      <c r="L37" s="433" t="s">
        <v>87</v>
      </c>
      <c r="M37" s="433" t="s">
        <v>87</v>
      </c>
      <c r="N37" s="433" t="s">
        <v>87</v>
      </c>
      <c r="O37" s="433"/>
      <c r="P37" s="574"/>
      <c r="Q37" s="434"/>
    </row>
    <row r="38" spans="1:17">
      <c r="A38" s="435" t="s">
        <v>365</v>
      </c>
      <c r="B38" s="436" t="s">
        <v>686</v>
      </c>
      <c r="C38" s="432" t="s">
        <v>21</v>
      </c>
      <c r="D38" s="433" t="s">
        <v>8</v>
      </c>
      <c r="E38" s="437" t="s">
        <v>697</v>
      </c>
      <c r="F38" s="432" t="s">
        <v>720</v>
      </c>
      <c r="G38" s="432">
        <v>4</v>
      </c>
      <c r="H38" s="432">
        <v>9</v>
      </c>
      <c r="I38" s="432">
        <v>20274</v>
      </c>
      <c r="J38" s="433" t="s">
        <v>87</v>
      </c>
      <c r="K38" s="433" t="s">
        <v>87</v>
      </c>
      <c r="L38" s="433" t="s">
        <v>87</v>
      </c>
      <c r="M38" s="433" t="s">
        <v>87</v>
      </c>
      <c r="N38" s="433" t="s">
        <v>87</v>
      </c>
      <c r="O38" s="433"/>
      <c r="P38" s="574"/>
      <c r="Q38" s="434"/>
    </row>
    <row r="39" spans="1:17">
      <c r="A39" s="435" t="s">
        <v>365</v>
      </c>
      <c r="B39" s="436" t="s">
        <v>686</v>
      </c>
      <c r="C39" s="432" t="s">
        <v>21</v>
      </c>
      <c r="D39" s="433" t="s">
        <v>8</v>
      </c>
      <c r="E39" s="437" t="s">
        <v>697</v>
      </c>
      <c r="F39" s="432" t="s">
        <v>721</v>
      </c>
      <c r="G39" s="432">
        <v>1</v>
      </c>
      <c r="H39" s="432">
        <v>3</v>
      </c>
      <c r="I39" s="432">
        <v>6174</v>
      </c>
      <c r="J39" s="433" t="s">
        <v>87</v>
      </c>
      <c r="K39" s="433" t="s">
        <v>87</v>
      </c>
      <c r="L39" s="433" t="s">
        <v>87</v>
      </c>
      <c r="M39" s="433" t="s">
        <v>87</v>
      </c>
      <c r="N39" s="433" t="s">
        <v>87</v>
      </c>
      <c r="O39" s="433"/>
      <c r="P39" s="574"/>
      <c r="Q39" s="434"/>
    </row>
    <row r="40" spans="1:17">
      <c r="A40" s="441" t="s">
        <v>365</v>
      </c>
      <c r="B40" s="442" t="s">
        <v>686</v>
      </c>
      <c r="C40" s="443" t="s">
        <v>21</v>
      </c>
      <c r="D40" s="444" t="s">
        <v>8</v>
      </c>
      <c r="E40" s="445" t="s">
        <v>697</v>
      </c>
      <c r="F40" s="443" t="s">
        <v>712</v>
      </c>
      <c r="G40" s="443">
        <v>0</v>
      </c>
      <c r="H40" s="443">
        <v>0</v>
      </c>
      <c r="I40" s="443">
        <v>1375</v>
      </c>
      <c r="J40" s="444" t="s">
        <v>87</v>
      </c>
      <c r="K40" s="444" t="s">
        <v>87</v>
      </c>
      <c r="L40" s="444" t="s">
        <v>87</v>
      </c>
      <c r="M40" s="444" t="s">
        <v>87</v>
      </c>
      <c r="N40" s="444" t="s">
        <v>87</v>
      </c>
      <c r="O40" s="444"/>
      <c r="P40" s="575"/>
      <c r="Q40" s="446"/>
    </row>
    <row r="41" spans="1:17" s="136" customFormat="1">
      <c r="A41" s="451" t="s">
        <v>365</v>
      </c>
      <c r="B41" s="451" t="s">
        <v>686</v>
      </c>
      <c r="C41" s="429" t="s">
        <v>21</v>
      </c>
      <c r="D41" s="365" t="s">
        <v>8</v>
      </c>
      <c r="E41" s="430" t="s">
        <v>68</v>
      </c>
      <c r="F41" s="429" t="s">
        <v>722</v>
      </c>
      <c r="G41" s="429">
        <v>20761</v>
      </c>
      <c r="H41" s="429">
        <v>40954</v>
      </c>
      <c r="I41" s="429">
        <v>168791406</v>
      </c>
      <c r="J41" s="376" t="s">
        <v>71</v>
      </c>
      <c r="K41" s="376" t="s">
        <v>71</v>
      </c>
      <c r="L41" s="376" t="s">
        <v>71</v>
      </c>
      <c r="M41" s="376" t="s">
        <v>87</v>
      </c>
      <c r="N41" s="376" t="s">
        <v>87</v>
      </c>
      <c r="O41" s="365"/>
      <c r="P41" s="394"/>
      <c r="Q41" s="214"/>
    </row>
    <row r="42" spans="1:17">
      <c r="A42" s="451" t="s">
        <v>365</v>
      </c>
      <c r="B42" s="451" t="s">
        <v>686</v>
      </c>
      <c r="C42" s="429" t="s">
        <v>21</v>
      </c>
      <c r="D42" s="365" t="s">
        <v>8</v>
      </c>
      <c r="E42" s="430" t="s">
        <v>68</v>
      </c>
      <c r="F42" s="429" t="s">
        <v>723</v>
      </c>
      <c r="G42" s="429">
        <v>18088</v>
      </c>
      <c r="H42" s="429">
        <v>16051</v>
      </c>
      <c r="I42" s="429">
        <v>62379610</v>
      </c>
      <c r="J42" s="376" t="s">
        <v>71</v>
      </c>
      <c r="K42" s="376" t="s">
        <v>71</v>
      </c>
      <c r="L42" s="376" t="s">
        <v>71</v>
      </c>
      <c r="M42" s="376" t="s">
        <v>87</v>
      </c>
      <c r="N42" s="376" t="s">
        <v>87</v>
      </c>
      <c r="O42" s="365"/>
      <c r="P42" s="394"/>
      <c r="Q42" s="256"/>
    </row>
    <row r="43" spans="1:17">
      <c r="A43" s="451" t="s">
        <v>365</v>
      </c>
      <c r="B43" s="451" t="s">
        <v>686</v>
      </c>
      <c r="C43" s="429" t="s">
        <v>21</v>
      </c>
      <c r="D43" s="365" t="s">
        <v>8</v>
      </c>
      <c r="E43" s="430" t="s">
        <v>68</v>
      </c>
      <c r="F43" s="429" t="s">
        <v>92</v>
      </c>
      <c r="G43" s="429">
        <v>1569</v>
      </c>
      <c r="H43" s="429">
        <v>2270</v>
      </c>
      <c r="I43" s="429">
        <v>6124705</v>
      </c>
      <c r="J43" s="376" t="s">
        <v>71</v>
      </c>
      <c r="K43" s="376" t="s">
        <v>87</v>
      </c>
      <c r="L43" s="376" t="s">
        <v>71</v>
      </c>
      <c r="M43" s="376" t="s">
        <v>87</v>
      </c>
      <c r="N43" s="376" t="s">
        <v>87</v>
      </c>
      <c r="O43" s="365" t="s">
        <v>69</v>
      </c>
      <c r="P43" s="394" t="s">
        <v>724</v>
      </c>
      <c r="Q43" s="256"/>
    </row>
    <row r="44" spans="1:17">
      <c r="A44" s="451" t="s">
        <v>365</v>
      </c>
      <c r="B44" s="451" t="s">
        <v>686</v>
      </c>
      <c r="C44" s="429" t="s">
        <v>21</v>
      </c>
      <c r="D44" s="365" t="s">
        <v>8</v>
      </c>
      <c r="E44" s="430" t="s">
        <v>68</v>
      </c>
      <c r="F44" s="429" t="s">
        <v>724</v>
      </c>
      <c r="G44" s="429">
        <v>1379</v>
      </c>
      <c r="H44" s="429">
        <v>1182</v>
      </c>
      <c r="I44" s="429">
        <v>5193111</v>
      </c>
      <c r="J44" s="376" t="s">
        <v>71</v>
      </c>
      <c r="K44" s="376" t="s">
        <v>87</v>
      </c>
      <c r="L44" s="376" t="s">
        <v>87</v>
      </c>
      <c r="M44" s="376" t="s">
        <v>87</v>
      </c>
      <c r="N44" s="376" t="s">
        <v>87</v>
      </c>
      <c r="O44" s="365" t="s">
        <v>69</v>
      </c>
      <c r="P44" s="394" t="s">
        <v>724</v>
      </c>
      <c r="Q44" s="256"/>
    </row>
    <row r="45" spans="1:17">
      <c r="A45" s="451" t="s">
        <v>365</v>
      </c>
      <c r="B45" s="451" t="s">
        <v>686</v>
      </c>
      <c r="C45" s="429" t="s">
        <v>21</v>
      </c>
      <c r="D45" s="365" t="s">
        <v>8</v>
      </c>
      <c r="E45" s="430" t="s">
        <v>68</v>
      </c>
      <c r="F45" s="429" t="s">
        <v>725</v>
      </c>
      <c r="G45" s="429">
        <v>720</v>
      </c>
      <c r="H45" s="429">
        <v>793</v>
      </c>
      <c r="I45" s="429">
        <v>1157405</v>
      </c>
      <c r="J45" s="376" t="s">
        <v>71</v>
      </c>
      <c r="K45" s="376" t="s">
        <v>87</v>
      </c>
      <c r="L45" s="376" t="s">
        <v>87</v>
      </c>
      <c r="M45" s="376" t="s">
        <v>87</v>
      </c>
      <c r="N45" s="376" t="s">
        <v>87</v>
      </c>
      <c r="O45" s="365"/>
      <c r="P45" s="394"/>
      <c r="Q45" s="256"/>
    </row>
    <row r="46" spans="1:17">
      <c r="A46" s="451" t="s">
        <v>365</v>
      </c>
      <c r="B46" s="451" t="s">
        <v>686</v>
      </c>
      <c r="C46" s="429" t="s">
        <v>21</v>
      </c>
      <c r="D46" s="365" t="s">
        <v>8</v>
      </c>
      <c r="E46" s="430" t="s">
        <v>68</v>
      </c>
      <c r="F46" s="429" t="s">
        <v>712</v>
      </c>
      <c r="G46" s="429">
        <v>662</v>
      </c>
      <c r="H46" s="429">
        <v>129</v>
      </c>
      <c r="I46" s="429">
        <v>961944</v>
      </c>
      <c r="J46" s="376" t="s">
        <v>71</v>
      </c>
      <c r="K46" s="376" t="s">
        <v>87</v>
      </c>
      <c r="L46" s="376" t="s">
        <v>87</v>
      </c>
      <c r="M46" s="376" t="s">
        <v>87</v>
      </c>
      <c r="N46" s="376" t="s">
        <v>87</v>
      </c>
      <c r="O46" s="365" t="s">
        <v>69</v>
      </c>
      <c r="P46" s="394" t="s">
        <v>745</v>
      </c>
      <c r="Q46" s="256"/>
    </row>
    <row r="47" spans="1:17">
      <c r="A47" s="451" t="s">
        <v>365</v>
      </c>
      <c r="B47" s="451" t="s">
        <v>686</v>
      </c>
      <c r="C47" s="429" t="s">
        <v>21</v>
      </c>
      <c r="D47" s="365" t="s">
        <v>8</v>
      </c>
      <c r="E47" s="430" t="s">
        <v>68</v>
      </c>
      <c r="F47" s="429" t="s">
        <v>716</v>
      </c>
      <c r="G47" s="429">
        <v>655</v>
      </c>
      <c r="H47" s="429">
        <v>125</v>
      </c>
      <c r="I47" s="429">
        <v>930379</v>
      </c>
      <c r="J47" s="376" t="s">
        <v>71</v>
      </c>
      <c r="K47" s="376" t="s">
        <v>87</v>
      </c>
      <c r="L47" s="376" t="s">
        <v>87</v>
      </c>
      <c r="M47" s="376" t="s">
        <v>87</v>
      </c>
      <c r="N47" s="376" t="s">
        <v>87</v>
      </c>
      <c r="O47" s="365"/>
      <c r="P47" s="394"/>
      <c r="Q47" s="256"/>
    </row>
    <row r="48" spans="1:17">
      <c r="A48" s="451" t="s">
        <v>365</v>
      </c>
      <c r="B48" s="451" t="s">
        <v>686</v>
      </c>
      <c r="C48" s="429" t="s">
        <v>21</v>
      </c>
      <c r="D48" s="365" t="s">
        <v>8</v>
      </c>
      <c r="E48" s="430" t="s">
        <v>68</v>
      </c>
      <c r="F48" s="429" t="s">
        <v>714</v>
      </c>
      <c r="G48" s="429">
        <v>646</v>
      </c>
      <c r="H48" s="429">
        <v>1534</v>
      </c>
      <c r="I48" s="429">
        <v>5698446</v>
      </c>
      <c r="J48" s="376" t="s">
        <v>71</v>
      </c>
      <c r="K48" s="376" t="s">
        <v>87</v>
      </c>
      <c r="L48" s="376" t="s">
        <v>71</v>
      </c>
      <c r="M48" s="376" t="s">
        <v>87</v>
      </c>
      <c r="N48" s="376" t="s">
        <v>87</v>
      </c>
      <c r="O48" s="365"/>
      <c r="P48" s="394"/>
      <c r="Q48" s="256"/>
    </row>
    <row r="49" spans="1:17">
      <c r="A49" s="451" t="s">
        <v>365</v>
      </c>
      <c r="B49" s="451" t="s">
        <v>686</v>
      </c>
      <c r="C49" s="429" t="s">
        <v>21</v>
      </c>
      <c r="D49" s="365" t="s">
        <v>8</v>
      </c>
      <c r="E49" s="430" t="s">
        <v>68</v>
      </c>
      <c r="F49" s="429" t="s">
        <v>706</v>
      </c>
      <c r="G49" s="429">
        <v>642</v>
      </c>
      <c r="H49" s="429">
        <v>61363</v>
      </c>
      <c r="I49" s="429">
        <v>23416493</v>
      </c>
      <c r="J49" s="376" t="s">
        <v>71</v>
      </c>
      <c r="K49" s="376" t="s">
        <v>71</v>
      </c>
      <c r="L49" s="376" t="s">
        <v>71</v>
      </c>
      <c r="M49" s="376" t="s">
        <v>87</v>
      </c>
      <c r="N49" s="376" t="s">
        <v>87</v>
      </c>
      <c r="O49" s="38" t="s">
        <v>69</v>
      </c>
      <c r="P49" s="572" t="s">
        <v>706</v>
      </c>
      <c r="Q49" s="256"/>
    </row>
    <row r="50" spans="1:17">
      <c r="A50" s="451" t="s">
        <v>365</v>
      </c>
      <c r="B50" s="451" t="s">
        <v>686</v>
      </c>
      <c r="C50" s="429" t="s">
        <v>21</v>
      </c>
      <c r="D50" s="365" t="s">
        <v>8</v>
      </c>
      <c r="E50" s="430" t="s">
        <v>68</v>
      </c>
      <c r="F50" s="429" t="s">
        <v>713</v>
      </c>
      <c r="G50" s="429">
        <v>178</v>
      </c>
      <c r="H50" s="429">
        <v>14150</v>
      </c>
      <c r="I50" s="429">
        <v>5564017</v>
      </c>
      <c r="J50" s="376" t="s">
        <v>87</v>
      </c>
      <c r="K50" s="376" t="s">
        <v>71</v>
      </c>
      <c r="L50" s="376" t="s">
        <v>87</v>
      </c>
      <c r="M50" s="376" t="s">
        <v>87</v>
      </c>
      <c r="N50" s="376" t="s">
        <v>87</v>
      </c>
      <c r="O50" s="38" t="s">
        <v>69</v>
      </c>
      <c r="P50" s="572" t="s">
        <v>706</v>
      </c>
      <c r="Q50" s="256"/>
    </row>
    <row r="51" spans="1:17">
      <c r="A51" s="447" t="s">
        <v>365</v>
      </c>
      <c r="B51" s="447" t="s">
        <v>686</v>
      </c>
      <c r="C51" s="448" t="s">
        <v>21</v>
      </c>
      <c r="D51" s="449" t="s">
        <v>8</v>
      </c>
      <c r="E51" s="450" t="s">
        <v>68</v>
      </c>
      <c r="F51" s="569" t="s">
        <v>77</v>
      </c>
      <c r="G51" s="448">
        <v>494</v>
      </c>
      <c r="H51" s="448">
        <v>976</v>
      </c>
      <c r="I51" s="448">
        <v>2437294</v>
      </c>
      <c r="J51" s="449" t="s">
        <v>87</v>
      </c>
      <c r="K51" s="449" t="s">
        <v>87</v>
      </c>
      <c r="L51" s="449" t="s">
        <v>87</v>
      </c>
      <c r="M51" s="449" t="s">
        <v>87</v>
      </c>
      <c r="N51" s="449" t="s">
        <v>87</v>
      </c>
      <c r="O51" s="449"/>
      <c r="P51" s="576"/>
      <c r="Q51" s="440"/>
    </row>
    <row r="52" spans="1:17">
      <c r="A52" s="438" t="s">
        <v>365</v>
      </c>
      <c r="B52" s="438" t="s">
        <v>686</v>
      </c>
      <c r="C52" s="432" t="s">
        <v>21</v>
      </c>
      <c r="D52" s="439" t="s">
        <v>8</v>
      </c>
      <c r="E52" s="437" t="s">
        <v>68</v>
      </c>
      <c r="F52" s="429" t="s">
        <v>726</v>
      </c>
      <c r="G52" s="432">
        <v>486</v>
      </c>
      <c r="H52" s="432">
        <v>118</v>
      </c>
      <c r="I52" s="432">
        <v>1083690</v>
      </c>
      <c r="J52" s="439" t="s">
        <v>87</v>
      </c>
      <c r="K52" s="439" t="s">
        <v>87</v>
      </c>
      <c r="L52" s="439" t="s">
        <v>87</v>
      </c>
      <c r="M52" s="439" t="s">
        <v>87</v>
      </c>
      <c r="N52" s="439" t="s">
        <v>87</v>
      </c>
      <c r="O52" s="439" t="s">
        <v>69</v>
      </c>
      <c r="P52" s="577" t="s">
        <v>745</v>
      </c>
      <c r="Q52" s="440"/>
    </row>
    <row r="53" spans="1:17">
      <c r="A53" s="438" t="s">
        <v>365</v>
      </c>
      <c r="B53" s="438" t="s">
        <v>686</v>
      </c>
      <c r="C53" s="432" t="s">
        <v>21</v>
      </c>
      <c r="D53" s="439" t="s">
        <v>8</v>
      </c>
      <c r="E53" s="437" t="s">
        <v>68</v>
      </c>
      <c r="F53" s="429" t="s">
        <v>718</v>
      </c>
      <c r="G53" s="432">
        <v>306</v>
      </c>
      <c r="H53" s="432">
        <v>826</v>
      </c>
      <c r="I53" s="432">
        <v>2067901</v>
      </c>
      <c r="J53" s="439" t="s">
        <v>87</v>
      </c>
      <c r="K53" s="439" t="s">
        <v>87</v>
      </c>
      <c r="L53" s="439" t="s">
        <v>87</v>
      </c>
      <c r="M53" s="439" t="s">
        <v>87</v>
      </c>
      <c r="N53" s="439" t="s">
        <v>87</v>
      </c>
      <c r="O53" s="439"/>
      <c r="P53" s="577"/>
      <c r="Q53" s="440"/>
    </row>
    <row r="54" spans="1:17">
      <c r="A54" s="438" t="s">
        <v>365</v>
      </c>
      <c r="B54" s="438" t="s">
        <v>686</v>
      </c>
      <c r="C54" s="432" t="s">
        <v>21</v>
      </c>
      <c r="D54" s="439" t="s">
        <v>8</v>
      </c>
      <c r="E54" s="437" t="s">
        <v>68</v>
      </c>
      <c r="F54" s="429" t="s">
        <v>727</v>
      </c>
      <c r="G54" s="432">
        <v>302</v>
      </c>
      <c r="H54" s="432">
        <v>663</v>
      </c>
      <c r="I54" s="432">
        <v>1287358</v>
      </c>
      <c r="J54" s="439" t="s">
        <v>87</v>
      </c>
      <c r="K54" s="439" t="s">
        <v>87</v>
      </c>
      <c r="L54" s="439" t="s">
        <v>87</v>
      </c>
      <c r="M54" s="439" t="s">
        <v>87</v>
      </c>
      <c r="N54" s="439" t="s">
        <v>87</v>
      </c>
      <c r="O54" s="439"/>
      <c r="P54" s="577"/>
      <c r="Q54" s="440"/>
    </row>
    <row r="55" spans="1:17">
      <c r="A55" s="438" t="s">
        <v>365</v>
      </c>
      <c r="B55" s="438" t="s">
        <v>686</v>
      </c>
      <c r="C55" s="432" t="s">
        <v>21</v>
      </c>
      <c r="D55" s="439" t="s">
        <v>8</v>
      </c>
      <c r="E55" s="437" t="s">
        <v>68</v>
      </c>
      <c r="F55" s="429" t="s">
        <v>711</v>
      </c>
      <c r="G55" s="432">
        <v>295</v>
      </c>
      <c r="H55" s="432">
        <v>405</v>
      </c>
      <c r="I55" s="432">
        <v>1078179</v>
      </c>
      <c r="J55" s="439" t="s">
        <v>87</v>
      </c>
      <c r="K55" s="439" t="s">
        <v>87</v>
      </c>
      <c r="L55" s="439" t="s">
        <v>87</v>
      </c>
      <c r="M55" s="439" t="s">
        <v>87</v>
      </c>
      <c r="N55" s="439" t="s">
        <v>87</v>
      </c>
      <c r="O55" s="439"/>
      <c r="P55" s="577"/>
      <c r="Q55" s="440"/>
    </row>
    <row r="56" spans="1:17">
      <c r="A56" s="438" t="s">
        <v>365</v>
      </c>
      <c r="B56" s="438" t="s">
        <v>686</v>
      </c>
      <c r="C56" s="432" t="s">
        <v>21</v>
      </c>
      <c r="D56" s="439" t="s">
        <v>8</v>
      </c>
      <c r="E56" s="437" t="s">
        <v>68</v>
      </c>
      <c r="F56" s="429" t="s">
        <v>728</v>
      </c>
      <c r="G56" s="432">
        <v>274</v>
      </c>
      <c r="H56" s="432">
        <v>100</v>
      </c>
      <c r="I56" s="432">
        <v>383070</v>
      </c>
      <c r="J56" s="439" t="s">
        <v>87</v>
      </c>
      <c r="K56" s="439" t="s">
        <v>87</v>
      </c>
      <c r="L56" s="439" t="s">
        <v>87</v>
      </c>
      <c r="M56" s="439" t="s">
        <v>87</v>
      </c>
      <c r="N56" s="439" t="s">
        <v>87</v>
      </c>
      <c r="O56" s="439" t="s">
        <v>69</v>
      </c>
      <c r="P56" s="577" t="s">
        <v>745</v>
      </c>
      <c r="Q56" s="440"/>
    </row>
    <row r="57" spans="1:17">
      <c r="A57" s="438" t="s">
        <v>365</v>
      </c>
      <c r="B57" s="438" t="s">
        <v>686</v>
      </c>
      <c r="C57" s="432" t="s">
        <v>21</v>
      </c>
      <c r="D57" s="439" t="s">
        <v>8</v>
      </c>
      <c r="E57" s="437" t="s">
        <v>68</v>
      </c>
      <c r="F57" s="432" t="s">
        <v>729</v>
      </c>
      <c r="G57" s="432">
        <v>245</v>
      </c>
      <c r="H57" s="432">
        <v>78</v>
      </c>
      <c r="I57" s="432">
        <v>111022</v>
      </c>
      <c r="J57" s="439" t="s">
        <v>87</v>
      </c>
      <c r="K57" s="439" t="s">
        <v>87</v>
      </c>
      <c r="L57" s="439" t="s">
        <v>87</v>
      </c>
      <c r="M57" s="439" t="s">
        <v>87</v>
      </c>
      <c r="N57" s="439" t="s">
        <v>87</v>
      </c>
      <c r="O57" s="439"/>
      <c r="P57" s="577"/>
      <c r="Q57" s="440"/>
    </row>
    <row r="58" spans="1:17">
      <c r="A58" s="438" t="s">
        <v>365</v>
      </c>
      <c r="B58" s="438" t="s">
        <v>686</v>
      </c>
      <c r="C58" s="432" t="s">
        <v>21</v>
      </c>
      <c r="D58" s="439" t="s">
        <v>8</v>
      </c>
      <c r="E58" s="437" t="s">
        <v>68</v>
      </c>
      <c r="F58" s="432" t="s">
        <v>710</v>
      </c>
      <c r="G58" s="432">
        <v>237</v>
      </c>
      <c r="H58" s="432">
        <v>1379</v>
      </c>
      <c r="I58" s="432">
        <v>1456611</v>
      </c>
      <c r="J58" s="439" t="s">
        <v>87</v>
      </c>
      <c r="K58" s="439" t="s">
        <v>87</v>
      </c>
      <c r="L58" s="439" t="s">
        <v>87</v>
      </c>
      <c r="M58" s="439" t="s">
        <v>87</v>
      </c>
      <c r="N58" s="439" t="s">
        <v>87</v>
      </c>
      <c r="O58" s="439"/>
      <c r="P58" s="577"/>
      <c r="Q58" s="440"/>
    </row>
    <row r="59" spans="1:17">
      <c r="A59" s="438" t="s">
        <v>365</v>
      </c>
      <c r="B59" s="438" t="s">
        <v>686</v>
      </c>
      <c r="C59" s="432" t="s">
        <v>21</v>
      </c>
      <c r="D59" s="439" t="s">
        <v>8</v>
      </c>
      <c r="E59" s="437" t="s">
        <v>68</v>
      </c>
      <c r="F59" s="432" t="s">
        <v>730</v>
      </c>
      <c r="G59" s="432">
        <v>197</v>
      </c>
      <c r="H59" s="432">
        <v>242</v>
      </c>
      <c r="I59" s="432">
        <v>734052</v>
      </c>
      <c r="J59" s="439" t="s">
        <v>87</v>
      </c>
      <c r="K59" s="439" t="s">
        <v>87</v>
      </c>
      <c r="L59" s="439" t="s">
        <v>87</v>
      </c>
      <c r="M59" s="439" t="s">
        <v>87</v>
      </c>
      <c r="N59" s="439" t="s">
        <v>87</v>
      </c>
      <c r="O59" s="439"/>
      <c r="P59" s="577"/>
      <c r="Q59" s="440"/>
    </row>
    <row r="60" spans="1:17">
      <c r="A60" s="438" t="s">
        <v>365</v>
      </c>
      <c r="B60" s="438" t="s">
        <v>686</v>
      </c>
      <c r="C60" s="432" t="s">
        <v>21</v>
      </c>
      <c r="D60" s="439" t="s">
        <v>8</v>
      </c>
      <c r="E60" s="437" t="s">
        <v>68</v>
      </c>
      <c r="F60" s="432" t="s">
        <v>731</v>
      </c>
      <c r="G60" s="432">
        <v>149</v>
      </c>
      <c r="H60" s="432">
        <v>417</v>
      </c>
      <c r="I60" s="432">
        <v>1066025</v>
      </c>
      <c r="J60" s="439" t="s">
        <v>87</v>
      </c>
      <c r="K60" s="439" t="s">
        <v>87</v>
      </c>
      <c r="L60" s="439" t="s">
        <v>87</v>
      </c>
      <c r="M60" s="439" t="s">
        <v>87</v>
      </c>
      <c r="N60" s="439" t="s">
        <v>87</v>
      </c>
      <c r="O60" s="439"/>
      <c r="P60" s="577"/>
      <c r="Q60" s="440"/>
    </row>
    <row r="61" spans="1:17">
      <c r="A61" s="438" t="s">
        <v>365</v>
      </c>
      <c r="B61" s="438" t="s">
        <v>686</v>
      </c>
      <c r="C61" s="432" t="s">
        <v>21</v>
      </c>
      <c r="D61" s="439" t="s">
        <v>8</v>
      </c>
      <c r="E61" s="437" t="s">
        <v>68</v>
      </c>
      <c r="F61" s="432" t="s">
        <v>732</v>
      </c>
      <c r="G61" s="432">
        <v>140</v>
      </c>
      <c r="H61" s="432">
        <v>20</v>
      </c>
      <c r="I61" s="432">
        <v>81113</v>
      </c>
      <c r="J61" s="439" t="s">
        <v>87</v>
      </c>
      <c r="K61" s="439" t="s">
        <v>87</v>
      </c>
      <c r="L61" s="439" t="s">
        <v>87</v>
      </c>
      <c r="M61" s="439" t="s">
        <v>87</v>
      </c>
      <c r="N61" s="439" t="s">
        <v>87</v>
      </c>
      <c r="O61" s="439"/>
      <c r="P61" s="577"/>
      <c r="Q61" s="440"/>
    </row>
    <row r="62" spans="1:17">
      <c r="A62" s="438" t="s">
        <v>365</v>
      </c>
      <c r="B62" s="438" t="s">
        <v>686</v>
      </c>
      <c r="C62" s="432" t="s">
        <v>21</v>
      </c>
      <c r="D62" s="439" t="s">
        <v>8</v>
      </c>
      <c r="E62" s="437" t="s">
        <v>68</v>
      </c>
      <c r="F62" s="432" t="s">
        <v>733</v>
      </c>
      <c r="G62" s="432">
        <v>126</v>
      </c>
      <c r="H62" s="432">
        <v>62</v>
      </c>
      <c r="I62" s="432">
        <v>129052</v>
      </c>
      <c r="J62" s="439" t="s">
        <v>87</v>
      </c>
      <c r="K62" s="439" t="s">
        <v>87</v>
      </c>
      <c r="L62" s="439" t="s">
        <v>87</v>
      </c>
      <c r="M62" s="439" t="s">
        <v>87</v>
      </c>
      <c r="N62" s="439" t="s">
        <v>87</v>
      </c>
      <c r="O62" s="439"/>
      <c r="P62" s="577"/>
      <c r="Q62" s="440"/>
    </row>
    <row r="63" spans="1:17">
      <c r="A63" s="438" t="s">
        <v>365</v>
      </c>
      <c r="B63" s="438" t="s">
        <v>686</v>
      </c>
      <c r="C63" s="432" t="s">
        <v>21</v>
      </c>
      <c r="D63" s="439" t="s">
        <v>8</v>
      </c>
      <c r="E63" s="437" t="s">
        <v>68</v>
      </c>
      <c r="F63" s="432" t="s">
        <v>715</v>
      </c>
      <c r="G63" s="432">
        <v>125</v>
      </c>
      <c r="H63" s="432">
        <v>327</v>
      </c>
      <c r="I63" s="432">
        <v>935099</v>
      </c>
      <c r="J63" s="439" t="s">
        <v>87</v>
      </c>
      <c r="K63" s="439" t="s">
        <v>87</v>
      </c>
      <c r="L63" s="439" t="s">
        <v>87</v>
      </c>
      <c r="M63" s="439" t="s">
        <v>87</v>
      </c>
      <c r="N63" s="439" t="s">
        <v>87</v>
      </c>
      <c r="O63" s="439"/>
      <c r="P63" s="577"/>
      <c r="Q63" s="440"/>
    </row>
    <row r="64" spans="1:17">
      <c r="A64" s="438" t="s">
        <v>365</v>
      </c>
      <c r="B64" s="438" t="s">
        <v>686</v>
      </c>
      <c r="C64" s="432" t="s">
        <v>21</v>
      </c>
      <c r="D64" s="439" t="s">
        <v>8</v>
      </c>
      <c r="E64" s="437" t="s">
        <v>68</v>
      </c>
      <c r="F64" s="432" t="s">
        <v>734</v>
      </c>
      <c r="G64" s="432">
        <v>91</v>
      </c>
      <c r="H64" s="432">
        <v>33</v>
      </c>
      <c r="I64" s="432">
        <v>98105</v>
      </c>
      <c r="J64" s="439" t="s">
        <v>87</v>
      </c>
      <c r="K64" s="439" t="s">
        <v>87</v>
      </c>
      <c r="L64" s="439" t="s">
        <v>87</v>
      </c>
      <c r="M64" s="439" t="s">
        <v>87</v>
      </c>
      <c r="N64" s="439" t="s">
        <v>87</v>
      </c>
      <c r="O64" s="439"/>
      <c r="P64" s="577"/>
      <c r="Q64" s="440"/>
    </row>
    <row r="65" spans="1:17">
      <c r="A65" s="438" t="s">
        <v>365</v>
      </c>
      <c r="B65" s="438" t="s">
        <v>686</v>
      </c>
      <c r="C65" s="432" t="s">
        <v>21</v>
      </c>
      <c r="D65" s="439" t="s">
        <v>8</v>
      </c>
      <c r="E65" s="437" t="s">
        <v>68</v>
      </c>
      <c r="F65" s="432" t="s">
        <v>735</v>
      </c>
      <c r="G65" s="432">
        <v>76</v>
      </c>
      <c r="H65" s="432">
        <v>169</v>
      </c>
      <c r="I65" s="432">
        <v>431351</v>
      </c>
      <c r="J65" s="439" t="s">
        <v>87</v>
      </c>
      <c r="K65" s="439" t="s">
        <v>87</v>
      </c>
      <c r="L65" s="439" t="s">
        <v>87</v>
      </c>
      <c r="M65" s="439" t="s">
        <v>87</v>
      </c>
      <c r="N65" s="439" t="s">
        <v>87</v>
      </c>
      <c r="O65" s="439"/>
      <c r="P65" s="577"/>
      <c r="Q65" s="440"/>
    </row>
    <row r="66" spans="1:17">
      <c r="A66" s="438" t="s">
        <v>365</v>
      </c>
      <c r="B66" s="438" t="s">
        <v>686</v>
      </c>
      <c r="C66" s="432" t="s">
        <v>21</v>
      </c>
      <c r="D66" s="439" t="s">
        <v>8</v>
      </c>
      <c r="E66" s="437" t="s">
        <v>68</v>
      </c>
      <c r="F66" s="432" t="s">
        <v>736</v>
      </c>
      <c r="G66" s="432">
        <v>64</v>
      </c>
      <c r="H66" s="432">
        <v>10</v>
      </c>
      <c r="I66" s="432">
        <v>34242</v>
      </c>
      <c r="J66" s="439" t="s">
        <v>87</v>
      </c>
      <c r="K66" s="439" t="s">
        <v>87</v>
      </c>
      <c r="L66" s="439" t="s">
        <v>87</v>
      </c>
      <c r="M66" s="439" t="s">
        <v>87</v>
      </c>
      <c r="N66" s="439" t="s">
        <v>87</v>
      </c>
      <c r="O66" s="439"/>
      <c r="P66" s="577"/>
      <c r="Q66" s="440"/>
    </row>
    <row r="67" spans="1:17">
      <c r="A67" s="438" t="s">
        <v>365</v>
      </c>
      <c r="B67" s="438" t="s">
        <v>686</v>
      </c>
      <c r="C67" s="432" t="s">
        <v>21</v>
      </c>
      <c r="D67" s="439" t="s">
        <v>8</v>
      </c>
      <c r="E67" s="437" t="s">
        <v>68</v>
      </c>
      <c r="F67" s="432" t="s">
        <v>737</v>
      </c>
      <c r="G67" s="432">
        <v>57</v>
      </c>
      <c r="H67" s="432">
        <v>3</v>
      </c>
      <c r="I67" s="432">
        <v>12588</v>
      </c>
      <c r="J67" s="439" t="s">
        <v>87</v>
      </c>
      <c r="K67" s="439" t="s">
        <v>87</v>
      </c>
      <c r="L67" s="439" t="s">
        <v>87</v>
      </c>
      <c r="M67" s="439" t="s">
        <v>87</v>
      </c>
      <c r="N67" s="439" t="s">
        <v>87</v>
      </c>
      <c r="O67" s="439"/>
      <c r="P67" s="577"/>
      <c r="Q67" s="440"/>
    </row>
    <row r="68" spans="1:17">
      <c r="A68" s="438" t="s">
        <v>365</v>
      </c>
      <c r="B68" s="438" t="s">
        <v>686</v>
      </c>
      <c r="C68" s="432" t="s">
        <v>21</v>
      </c>
      <c r="D68" s="439" t="s">
        <v>8</v>
      </c>
      <c r="E68" s="437" t="s">
        <v>68</v>
      </c>
      <c r="F68" s="432" t="s">
        <v>738</v>
      </c>
      <c r="G68" s="432">
        <v>52</v>
      </c>
      <c r="H68" s="432">
        <v>21</v>
      </c>
      <c r="I68" s="432">
        <v>75812</v>
      </c>
      <c r="J68" s="439" t="s">
        <v>87</v>
      </c>
      <c r="K68" s="439" t="s">
        <v>87</v>
      </c>
      <c r="L68" s="439" t="s">
        <v>87</v>
      </c>
      <c r="M68" s="439" t="s">
        <v>87</v>
      </c>
      <c r="N68" s="439" t="s">
        <v>87</v>
      </c>
      <c r="O68" s="439"/>
      <c r="P68" s="577"/>
      <c r="Q68" s="440"/>
    </row>
    <row r="69" spans="1:17">
      <c r="A69" s="438" t="s">
        <v>365</v>
      </c>
      <c r="B69" s="438" t="s">
        <v>686</v>
      </c>
      <c r="C69" s="432" t="s">
        <v>21</v>
      </c>
      <c r="D69" s="439" t="s">
        <v>8</v>
      </c>
      <c r="E69" s="437" t="s">
        <v>68</v>
      </c>
      <c r="F69" s="432" t="s">
        <v>739</v>
      </c>
      <c r="G69" s="432">
        <v>48</v>
      </c>
      <c r="H69" s="432">
        <v>12</v>
      </c>
      <c r="I69" s="432">
        <v>41626</v>
      </c>
      <c r="J69" s="439" t="s">
        <v>87</v>
      </c>
      <c r="K69" s="439" t="s">
        <v>87</v>
      </c>
      <c r="L69" s="439" t="s">
        <v>87</v>
      </c>
      <c r="M69" s="439" t="s">
        <v>87</v>
      </c>
      <c r="N69" s="439" t="s">
        <v>87</v>
      </c>
      <c r="O69" s="439"/>
      <c r="P69" s="577"/>
      <c r="Q69" s="440"/>
    </row>
    <row r="70" spans="1:17">
      <c r="A70" s="438" t="s">
        <v>365</v>
      </c>
      <c r="B70" s="438" t="s">
        <v>686</v>
      </c>
      <c r="C70" s="432" t="s">
        <v>21</v>
      </c>
      <c r="D70" s="439" t="s">
        <v>8</v>
      </c>
      <c r="E70" s="437" t="s">
        <v>68</v>
      </c>
      <c r="F70" s="432" t="s">
        <v>740</v>
      </c>
      <c r="G70" s="432">
        <v>38</v>
      </c>
      <c r="H70" s="432">
        <v>2</v>
      </c>
      <c r="I70" s="432">
        <v>4719</v>
      </c>
      <c r="J70" s="439" t="s">
        <v>87</v>
      </c>
      <c r="K70" s="439" t="s">
        <v>87</v>
      </c>
      <c r="L70" s="439" t="s">
        <v>87</v>
      </c>
      <c r="M70" s="439" t="s">
        <v>87</v>
      </c>
      <c r="N70" s="439" t="s">
        <v>87</v>
      </c>
      <c r="O70" s="439"/>
      <c r="P70" s="577"/>
      <c r="Q70" s="440"/>
    </row>
    <row r="71" spans="1:17">
      <c r="A71" s="438" t="s">
        <v>365</v>
      </c>
      <c r="B71" s="438" t="s">
        <v>686</v>
      </c>
      <c r="C71" s="432" t="s">
        <v>21</v>
      </c>
      <c r="D71" s="439" t="s">
        <v>8</v>
      </c>
      <c r="E71" s="437" t="s">
        <v>68</v>
      </c>
      <c r="F71" s="432" t="s">
        <v>741</v>
      </c>
      <c r="G71" s="432">
        <v>36</v>
      </c>
      <c r="H71" s="432">
        <v>61</v>
      </c>
      <c r="I71" s="432">
        <v>63752</v>
      </c>
      <c r="J71" s="439" t="s">
        <v>87</v>
      </c>
      <c r="K71" s="439" t="s">
        <v>87</v>
      </c>
      <c r="L71" s="439" t="s">
        <v>87</v>
      </c>
      <c r="M71" s="439" t="s">
        <v>87</v>
      </c>
      <c r="N71" s="439" t="s">
        <v>87</v>
      </c>
      <c r="O71" s="439"/>
      <c r="P71" s="577"/>
      <c r="Q71" s="440"/>
    </row>
    <row r="72" spans="1:17">
      <c r="A72" s="438" t="s">
        <v>365</v>
      </c>
      <c r="B72" s="438" t="s">
        <v>686</v>
      </c>
      <c r="C72" s="432" t="s">
        <v>21</v>
      </c>
      <c r="D72" s="439" t="s">
        <v>8</v>
      </c>
      <c r="E72" s="437" t="s">
        <v>68</v>
      </c>
      <c r="F72" s="432" t="s">
        <v>742</v>
      </c>
      <c r="G72" s="432">
        <v>28</v>
      </c>
      <c r="H72" s="432">
        <v>39</v>
      </c>
      <c r="I72" s="432">
        <v>108036</v>
      </c>
      <c r="J72" s="439" t="s">
        <v>87</v>
      </c>
      <c r="K72" s="439" t="s">
        <v>87</v>
      </c>
      <c r="L72" s="439" t="s">
        <v>87</v>
      </c>
      <c r="M72" s="439" t="s">
        <v>87</v>
      </c>
      <c r="N72" s="439" t="s">
        <v>87</v>
      </c>
      <c r="O72" s="439"/>
      <c r="P72" s="577"/>
      <c r="Q72" s="440"/>
    </row>
    <row r="73" spans="1:17">
      <c r="A73" s="438" t="s">
        <v>365</v>
      </c>
      <c r="B73" s="438" t="s">
        <v>686</v>
      </c>
      <c r="C73" s="432" t="s">
        <v>21</v>
      </c>
      <c r="D73" s="439" t="s">
        <v>8</v>
      </c>
      <c r="E73" s="437" t="s">
        <v>68</v>
      </c>
      <c r="F73" s="432" t="s">
        <v>721</v>
      </c>
      <c r="G73" s="432">
        <v>25</v>
      </c>
      <c r="H73" s="432">
        <v>46</v>
      </c>
      <c r="I73" s="432">
        <v>192116</v>
      </c>
      <c r="J73" s="439" t="s">
        <v>87</v>
      </c>
      <c r="K73" s="439" t="s">
        <v>87</v>
      </c>
      <c r="L73" s="439" t="s">
        <v>87</v>
      </c>
      <c r="M73" s="439" t="s">
        <v>87</v>
      </c>
      <c r="N73" s="439" t="s">
        <v>87</v>
      </c>
      <c r="O73" s="439"/>
      <c r="P73" s="577"/>
      <c r="Q73" s="440"/>
    </row>
    <row r="74" spans="1:17">
      <c r="A74" s="438" t="s">
        <v>365</v>
      </c>
      <c r="B74" s="438" t="s">
        <v>686</v>
      </c>
      <c r="C74" s="432" t="s">
        <v>21</v>
      </c>
      <c r="D74" s="439" t="s">
        <v>8</v>
      </c>
      <c r="E74" s="437" t="s">
        <v>68</v>
      </c>
      <c r="F74" s="432" t="s">
        <v>743</v>
      </c>
      <c r="G74" s="432">
        <v>24</v>
      </c>
      <c r="H74" s="432">
        <v>28</v>
      </c>
      <c r="I74" s="432">
        <v>143799</v>
      </c>
      <c r="J74" s="439" t="s">
        <v>87</v>
      </c>
      <c r="K74" s="439" t="s">
        <v>87</v>
      </c>
      <c r="L74" s="439" t="s">
        <v>87</v>
      </c>
      <c r="M74" s="439" t="s">
        <v>87</v>
      </c>
      <c r="N74" s="439" t="s">
        <v>87</v>
      </c>
      <c r="O74" s="439"/>
      <c r="P74" s="577"/>
      <c r="Q74" s="440"/>
    </row>
    <row r="75" spans="1:17">
      <c r="A75" s="438" t="s">
        <v>365</v>
      </c>
      <c r="B75" s="438" t="s">
        <v>686</v>
      </c>
      <c r="C75" s="432" t="s">
        <v>21</v>
      </c>
      <c r="D75" s="439" t="s">
        <v>8</v>
      </c>
      <c r="E75" s="437" t="s">
        <v>68</v>
      </c>
      <c r="F75" s="432" t="s">
        <v>702</v>
      </c>
      <c r="G75" s="432">
        <v>22</v>
      </c>
      <c r="H75" s="432">
        <v>3</v>
      </c>
      <c r="I75" s="432">
        <v>21169</v>
      </c>
      <c r="J75" s="439" t="s">
        <v>87</v>
      </c>
      <c r="K75" s="439" t="s">
        <v>87</v>
      </c>
      <c r="L75" s="439" t="s">
        <v>87</v>
      </c>
      <c r="M75" s="439" t="s">
        <v>87</v>
      </c>
      <c r="N75" s="439" t="s">
        <v>87</v>
      </c>
      <c r="O75" s="439"/>
      <c r="P75" s="577"/>
      <c r="Q75" s="440"/>
    </row>
    <row r="76" spans="1:17">
      <c r="A76" s="438" t="s">
        <v>365</v>
      </c>
      <c r="B76" s="438" t="s">
        <v>686</v>
      </c>
      <c r="C76" s="432" t="s">
        <v>21</v>
      </c>
      <c r="D76" s="439" t="s">
        <v>8</v>
      </c>
      <c r="E76" s="437" t="s">
        <v>68</v>
      </c>
      <c r="F76" s="432" t="s">
        <v>744</v>
      </c>
      <c r="G76" s="432">
        <v>21</v>
      </c>
      <c r="H76" s="432">
        <v>43</v>
      </c>
      <c r="I76" s="432">
        <v>99188</v>
      </c>
      <c r="J76" s="439" t="s">
        <v>87</v>
      </c>
      <c r="K76" s="439" t="s">
        <v>87</v>
      </c>
      <c r="L76" s="439" t="s">
        <v>87</v>
      </c>
      <c r="M76" s="439" t="s">
        <v>87</v>
      </c>
      <c r="N76" s="439" t="s">
        <v>87</v>
      </c>
      <c r="O76" s="439"/>
      <c r="P76" s="577"/>
      <c r="Q76" s="440"/>
    </row>
    <row r="77" spans="1:17">
      <c r="A77" s="438" t="s">
        <v>365</v>
      </c>
      <c r="B77" s="438" t="s">
        <v>686</v>
      </c>
      <c r="C77" s="432" t="s">
        <v>21</v>
      </c>
      <c r="D77" s="439" t="s">
        <v>8</v>
      </c>
      <c r="E77" s="437" t="s">
        <v>68</v>
      </c>
      <c r="F77" s="432" t="s">
        <v>745</v>
      </c>
      <c r="G77" s="432">
        <v>17</v>
      </c>
      <c r="H77" s="432">
        <v>3</v>
      </c>
      <c r="I77" s="432">
        <v>23697</v>
      </c>
      <c r="J77" s="439" t="s">
        <v>87</v>
      </c>
      <c r="K77" s="439" t="s">
        <v>87</v>
      </c>
      <c r="L77" s="439" t="s">
        <v>87</v>
      </c>
      <c r="M77" s="439" t="s">
        <v>87</v>
      </c>
      <c r="N77" s="439" t="s">
        <v>87</v>
      </c>
      <c r="O77" s="439"/>
      <c r="P77" s="577"/>
      <c r="Q77" s="440"/>
    </row>
    <row r="78" spans="1:17">
      <c r="A78" s="438" t="s">
        <v>365</v>
      </c>
      <c r="B78" s="438" t="s">
        <v>686</v>
      </c>
      <c r="C78" s="432" t="s">
        <v>21</v>
      </c>
      <c r="D78" s="439" t="s">
        <v>8</v>
      </c>
      <c r="E78" s="437" t="s">
        <v>68</v>
      </c>
      <c r="F78" s="432" t="s">
        <v>746</v>
      </c>
      <c r="G78" s="432">
        <v>17</v>
      </c>
      <c r="H78" s="432">
        <v>5</v>
      </c>
      <c r="I78" s="432">
        <v>24520</v>
      </c>
      <c r="J78" s="439" t="s">
        <v>87</v>
      </c>
      <c r="K78" s="439" t="s">
        <v>87</v>
      </c>
      <c r="L78" s="439" t="s">
        <v>87</v>
      </c>
      <c r="M78" s="439" t="s">
        <v>87</v>
      </c>
      <c r="N78" s="439" t="s">
        <v>87</v>
      </c>
      <c r="O78" s="439"/>
      <c r="P78" s="577"/>
      <c r="Q78" s="440"/>
    </row>
    <row r="79" spans="1:17">
      <c r="A79" s="438" t="s">
        <v>365</v>
      </c>
      <c r="B79" s="438" t="s">
        <v>686</v>
      </c>
      <c r="C79" s="432" t="s">
        <v>21</v>
      </c>
      <c r="D79" s="439" t="s">
        <v>8</v>
      </c>
      <c r="E79" s="437" t="s">
        <v>68</v>
      </c>
      <c r="F79" s="432" t="s">
        <v>747</v>
      </c>
      <c r="G79" s="432">
        <v>13</v>
      </c>
      <c r="H79" s="432">
        <v>2</v>
      </c>
      <c r="I79" s="432">
        <v>10133</v>
      </c>
      <c r="J79" s="439" t="s">
        <v>87</v>
      </c>
      <c r="K79" s="439" t="s">
        <v>87</v>
      </c>
      <c r="L79" s="439" t="s">
        <v>87</v>
      </c>
      <c r="M79" s="439" t="s">
        <v>87</v>
      </c>
      <c r="N79" s="439" t="s">
        <v>87</v>
      </c>
      <c r="O79" s="439"/>
      <c r="P79" s="577"/>
      <c r="Q79" s="440"/>
    </row>
    <row r="80" spans="1:17">
      <c r="A80" s="438" t="s">
        <v>365</v>
      </c>
      <c r="B80" s="438" t="s">
        <v>686</v>
      </c>
      <c r="C80" s="432" t="s">
        <v>21</v>
      </c>
      <c r="D80" s="439" t="s">
        <v>8</v>
      </c>
      <c r="E80" s="437" t="s">
        <v>68</v>
      </c>
      <c r="F80" s="432" t="s">
        <v>720</v>
      </c>
      <c r="G80" s="432">
        <v>13</v>
      </c>
      <c r="H80" s="432">
        <v>37</v>
      </c>
      <c r="I80" s="432">
        <v>118985</v>
      </c>
      <c r="J80" s="439" t="s">
        <v>87</v>
      </c>
      <c r="K80" s="439" t="s">
        <v>87</v>
      </c>
      <c r="L80" s="439" t="s">
        <v>87</v>
      </c>
      <c r="M80" s="439" t="s">
        <v>87</v>
      </c>
      <c r="N80" s="439" t="s">
        <v>87</v>
      </c>
      <c r="O80" s="439"/>
      <c r="P80" s="577"/>
      <c r="Q80" s="440"/>
    </row>
    <row r="81" spans="1:17">
      <c r="A81" s="438" t="s">
        <v>365</v>
      </c>
      <c r="B81" s="438" t="s">
        <v>686</v>
      </c>
      <c r="C81" s="432" t="s">
        <v>21</v>
      </c>
      <c r="D81" s="439" t="s">
        <v>8</v>
      </c>
      <c r="E81" s="437" t="s">
        <v>68</v>
      </c>
      <c r="F81" s="432" t="s">
        <v>748</v>
      </c>
      <c r="G81" s="432">
        <v>10</v>
      </c>
      <c r="H81" s="432">
        <v>6</v>
      </c>
      <c r="I81" s="432">
        <v>31151</v>
      </c>
      <c r="J81" s="439" t="s">
        <v>87</v>
      </c>
      <c r="K81" s="439" t="s">
        <v>87</v>
      </c>
      <c r="L81" s="439" t="s">
        <v>87</v>
      </c>
      <c r="M81" s="439" t="s">
        <v>87</v>
      </c>
      <c r="N81" s="439" t="s">
        <v>87</v>
      </c>
      <c r="O81" s="439"/>
      <c r="P81" s="577"/>
      <c r="Q81" s="440"/>
    </row>
    <row r="82" spans="1:17">
      <c r="A82" s="438" t="s">
        <v>365</v>
      </c>
      <c r="B82" s="438" t="s">
        <v>686</v>
      </c>
      <c r="C82" s="432" t="s">
        <v>21</v>
      </c>
      <c r="D82" s="439" t="s">
        <v>8</v>
      </c>
      <c r="E82" s="437" t="s">
        <v>68</v>
      </c>
      <c r="F82" s="432" t="s">
        <v>749</v>
      </c>
      <c r="G82" s="432">
        <v>10</v>
      </c>
      <c r="H82" s="432">
        <v>19</v>
      </c>
      <c r="I82" s="432">
        <v>41514</v>
      </c>
      <c r="J82" s="439" t="s">
        <v>87</v>
      </c>
      <c r="K82" s="439" t="s">
        <v>87</v>
      </c>
      <c r="L82" s="439" t="s">
        <v>87</v>
      </c>
      <c r="M82" s="439" t="s">
        <v>87</v>
      </c>
      <c r="N82" s="439" t="s">
        <v>87</v>
      </c>
      <c r="O82" s="439"/>
      <c r="P82" s="577"/>
      <c r="Q82" s="440"/>
    </row>
    <row r="83" spans="1:17">
      <c r="A83" s="438" t="s">
        <v>365</v>
      </c>
      <c r="B83" s="438" t="s">
        <v>686</v>
      </c>
      <c r="C83" s="432" t="s">
        <v>21</v>
      </c>
      <c r="D83" s="439" t="s">
        <v>8</v>
      </c>
      <c r="E83" s="437" t="s">
        <v>68</v>
      </c>
      <c r="F83" s="432" t="s">
        <v>750</v>
      </c>
      <c r="G83" s="432">
        <v>7</v>
      </c>
      <c r="H83" s="432">
        <v>7</v>
      </c>
      <c r="I83" s="432">
        <v>31066</v>
      </c>
      <c r="J83" s="439" t="s">
        <v>87</v>
      </c>
      <c r="K83" s="439" t="s">
        <v>87</v>
      </c>
      <c r="L83" s="439" t="s">
        <v>87</v>
      </c>
      <c r="M83" s="439" t="s">
        <v>87</v>
      </c>
      <c r="N83" s="439" t="s">
        <v>87</v>
      </c>
      <c r="O83" s="439"/>
      <c r="P83" s="577"/>
      <c r="Q83" s="440"/>
    </row>
    <row r="84" spans="1:17">
      <c r="A84" s="438" t="s">
        <v>365</v>
      </c>
      <c r="B84" s="438" t="s">
        <v>686</v>
      </c>
      <c r="C84" s="432" t="s">
        <v>21</v>
      </c>
      <c r="D84" s="439" t="s">
        <v>8</v>
      </c>
      <c r="E84" s="437" t="s">
        <v>68</v>
      </c>
      <c r="F84" s="432" t="s">
        <v>751</v>
      </c>
      <c r="G84" s="432">
        <v>7</v>
      </c>
      <c r="H84" s="432">
        <v>2</v>
      </c>
      <c r="I84" s="432">
        <v>5672</v>
      </c>
      <c r="J84" s="439" t="s">
        <v>87</v>
      </c>
      <c r="K84" s="439" t="s">
        <v>87</v>
      </c>
      <c r="L84" s="439" t="s">
        <v>87</v>
      </c>
      <c r="M84" s="439" t="s">
        <v>87</v>
      </c>
      <c r="N84" s="439" t="s">
        <v>87</v>
      </c>
      <c r="O84" s="439"/>
      <c r="P84" s="577"/>
      <c r="Q84" s="440"/>
    </row>
    <row r="85" spans="1:17">
      <c r="A85" s="438" t="s">
        <v>365</v>
      </c>
      <c r="B85" s="438" t="s">
        <v>686</v>
      </c>
      <c r="C85" s="432" t="s">
        <v>21</v>
      </c>
      <c r="D85" s="439" t="s">
        <v>8</v>
      </c>
      <c r="E85" s="437" t="s">
        <v>68</v>
      </c>
      <c r="F85" s="432" t="s">
        <v>752</v>
      </c>
      <c r="G85" s="432">
        <v>6</v>
      </c>
      <c r="H85" s="432">
        <v>4</v>
      </c>
      <c r="I85" s="432">
        <v>7057</v>
      </c>
      <c r="J85" s="439" t="s">
        <v>87</v>
      </c>
      <c r="K85" s="439" t="s">
        <v>87</v>
      </c>
      <c r="L85" s="439" t="s">
        <v>87</v>
      </c>
      <c r="M85" s="439" t="s">
        <v>87</v>
      </c>
      <c r="N85" s="439" t="s">
        <v>87</v>
      </c>
      <c r="O85" s="439"/>
      <c r="P85" s="577"/>
      <c r="Q85" s="440"/>
    </row>
    <row r="86" spans="1:17">
      <c r="A86" s="438" t="s">
        <v>365</v>
      </c>
      <c r="B86" s="438" t="s">
        <v>686</v>
      </c>
      <c r="C86" s="432" t="s">
        <v>21</v>
      </c>
      <c r="D86" s="439" t="s">
        <v>8</v>
      </c>
      <c r="E86" s="437" t="s">
        <v>68</v>
      </c>
      <c r="F86" s="432" t="s">
        <v>753</v>
      </c>
      <c r="G86" s="432">
        <v>5</v>
      </c>
      <c r="H86" s="432">
        <v>4</v>
      </c>
      <c r="I86" s="432">
        <v>12127</v>
      </c>
      <c r="J86" s="439" t="s">
        <v>87</v>
      </c>
      <c r="K86" s="439" t="s">
        <v>87</v>
      </c>
      <c r="L86" s="439" t="s">
        <v>87</v>
      </c>
      <c r="M86" s="439" t="s">
        <v>87</v>
      </c>
      <c r="N86" s="439" t="s">
        <v>87</v>
      </c>
      <c r="O86" s="439"/>
      <c r="P86" s="577"/>
      <c r="Q86" s="440"/>
    </row>
    <row r="87" spans="1:17">
      <c r="A87" s="438" t="s">
        <v>365</v>
      </c>
      <c r="B87" s="438" t="s">
        <v>686</v>
      </c>
      <c r="C87" s="432" t="s">
        <v>21</v>
      </c>
      <c r="D87" s="439" t="s">
        <v>8</v>
      </c>
      <c r="E87" s="437" t="s">
        <v>68</v>
      </c>
      <c r="F87" s="432" t="s">
        <v>754</v>
      </c>
      <c r="G87" s="432">
        <v>4</v>
      </c>
      <c r="H87" s="432">
        <v>1</v>
      </c>
      <c r="I87" s="432">
        <v>6282</v>
      </c>
      <c r="J87" s="439" t="s">
        <v>87</v>
      </c>
      <c r="K87" s="439" t="s">
        <v>87</v>
      </c>
      <c r="L87" s="439" t="s">
        <v>87</v>
      </c>
      <c r="M87" s="439" t="s">
        <v>87</v>
      </c>
      <c r="N87" s="439" t="s">
        <v>87</v>
      </c>
      <c r="O87" s="439"/>
      <c r="P87" s="577"/>
      <c r="Q87" s="440"/>
    </row>
    <row r="88" spans="1:17">
      <c r="A88" s="438" t="s">
        <v>365</v>
      </c>
      <c r="B88" s="438" t="s">
        <v>686</v>
      </c>
      <c r="C88" s="432" t="s">
        <v>21</v>
      </c>
      <c r="D88" s="439" t="s">
        <v>8</v>
      </c>
      <c r="E88" s="437" t="s">
        <v>68</v>
      </c>
      <c r="F88" s="432" t="s">
        <v>755</v>
      </c>
      <c r="G88" s="432">
        <v>4</v>
      </c>
      <c r="H88" s="432">
        <v>3</v>
      </c>
      <c r="I88" s="432">
        <v>14954</v>
      </c>
      <c r="J88" s="439" t="s">
        <v>87</v>
      </c>
      <c r="K88" s="439" t="s">
        <v>87</v>
      </c>
      <c r="L88" s="439" t="s">
        <v>87</v>
      </c>
      <c r="M88" s="439" t="s">
        <v>87</v>
      </c>
      <c r="N88" s="439" t="s">
        <v>87</v>
      </c>
      <c r="O88" s="439"/>
      <c r="P88" s="577"/>
      <c r="Q88" s="440"/>
    </row>
    <row r="89" spans="1:17">
      <c r="A89" s="438" t="s">
        <v>365</v>
      </c>
      <c r="B89" s="438" t="s">
        <v>686</v>
      </c>
      <c r="C89" s="432" t="s">
        <v>21</v>
      </c>
      <c r="D89" s="439" t="s">
        <v>8</v>
      </c>
      <c r="E89" s="437" t="s">
        <v>68</v>
      </c>
      <c r="F89" s="432" t="s">
        <v>756</v>
      </c>
      <c r="G89" s="432">
        <v>4</v>
      </c>
      <c r="H89" s="432">
        <v>6</v>
      </c>
      <c r="I89" s="432">
        <v>28626</v>
      </c>
      <c r="J89" s="439" t="s">
        <v>87</v>
      </c>
      <c r="K89" s="439" t="s">
        <v>87</v>
      </c>
      <c r="L89" s="439" t="s">
        <v>87</v>
      </c>
      <c r="M89" s="439" t="s">
        <v>87</v>
      </c>
      <c r="N89" s="439" t="s">
        <v>87</v>
      </c>
      <c r="O89" s="439"/>
      <c r="P89" s="577"/>
      <c r="Q89" s="440"/>
    </row>
    <row r="90" spans="1:17">
      <c r="A90" s="438" t="s">
        <v>365</v>
      </c>
      <c r="B90" s="438" t="s">
        <v>686</v>
      </c>
      <c r="C90" s="432" t="s">
        <v>21</v>
      </c>
      <c r="D90" s="439" t="s">
        <v>8</v>
      </c>
      <c r="E90" s="437" t="s">
        <v>68</v>
      </c>
      <c r="F90" s="432" t="s">
        <v>757</v>
      </c>
      <c r="G90" s="432">
        <v>3</v>
      </c>
      <c r="H90" s="432">
        <v>45</v>
      </c>
      <c r="I90" s="432">
        <v>12555</v>
      </c>
      <c r="J90" s="439" t="s">
        <v>87</v>
      </c>
      <c r="K90" s="439" t="s">
        <v>87</v>
      </c>
      <c r="L90" s="439" t="s">
        <v>87</v>
      </c>
      <c r="M90" s="439" t="s">
        <v>87</v>
      </c>
      <c r="N90" s="439" t="s">
        <v>87</v>
      </c>
      <c r="O90" s="439"/>
      <c r="P90" s="577"/>
      <c r="Q90" s="440"/>
    </row>
    <row r="91" spans="1:17">
      <c r="A91" s="438" t="s">
        <v>365</v>
      </c>
      <c r="B91" s="438" t="s">
        <v>686</v>
      </c>
      <c r="C91" s="432" t="s">
        <v>21</v>
      </c>
      <c r="D91" s="439" t="s">
        <v>8</v>
      </c>
      <c r="E91" s="437" t="s">
        <v>68</v>
      </c>
      <c r="F91" s="432" t="s">
        <v>758</v>
      </c>
      <c r="G91" s="432">
        <v>3</v>
      </c>
      <c r="H91" s="432">
        <v>2</v>
      </c>
      <c r="I91" s="432">
        <v>9666</v>
      </c>
      <c r="J91" s="439" t="s">
        <v>87</v>
      </c>
      <c r="K91" s="439" t="s">
        <v>87</v>
      </c>
      <c r="L91" s="439" t="s">
        <v>87</v>
      </c>
      <c r="M91" s="439" t="s">
        <v>87</v>
      </c>
      <c r="N91" s="439" t="s">
        <v>87</v>
      </c>
      <c r="O91" s="439"/>
      <c r="P91" s="577"/>
      <c r="Q91" s="440"/>
    </row>
    <row r="92" spans="1:17">
      <c r="A92" s="438" t="s">
        <v>365</v>
      </c>
      <c r="B92" s="438" t="s">
        <v>686</v>
      </c>
      <c r="C92" s="432" t="s">
        <v>21</v>
      </c>
      <c r="D92" s="439" t="s">
        <v>8</v>
      </c>
      <c r="E92" s="437" t="s">
        <v>68</v>
      </c>
      <c r="F92" s="432" t="s">
        <v>759</v>
      </c>
      <c r="G92" s="432">
        <v>3</v>
      </c>
      <c r="H92" s="432">
        <v>2</v>
      </c>
      <c r="I92" s="432">
        <v>8946</v>
      </c>
      <c r="J92" s="439" t="s">
        <v>87</v>
      </c>
      <c r="K92" s="439" t="s">
        <v>87</v>
      </c>
      <c r="L92" s="439" t="s">
        <v>87</v>
      </c>
      <c r="M92" s="439" t="s">
        <v>87</v>
      </c>
      <c r="N92" s="439" t="s">
        <v>87</v>
      </c>
      <c r="O92" s="439"/>
      <c r="P92" s="577"/>
      <c r="Q92" s="440"/>
    </row>
    <row r="93" spans="1:17">
      <c r="A93" s="438" t="s">
        <v>365</v>
      </c>
      <c r="B93" s="438" t="s">
        <v>686</v>
      </c>
      <c r="C93" s="432" t="s">
        <v>21</v>
      </c>
      <c r="D93" s="439" t="s">
        <v>8</v>
      </c>
      <c r="E93" s="437" t="s">
        <v>68</v>
      </c>
      <c r="F93" s="432" t="s">
        <v>760</v>
      </c>
      <c r="G93" s="432">
        <v>2</v>
      </c>
      <c r="H93" s="432">
        <v>2</v>
      </c>
      <c r="I93" s="432">
        <v>5072</v>
      </c>
      <c r="J93" s="439" t="s">
        <v>87</v>
      </c>
      <c r="K93" s="439" t="s">
        <v>87</v>
      </c>
      <c r="L93" s="439" t="s">
        <v>87</v>
      </c>
      <c r="M93" s="439" t="s">
        <v>87</v>
      </c>
      <c r="N93" s="439" t="s">
        <v>87</v>
      </c>
      <c r="O93" s="439"/>
      <c r="P93" s="577"/>
      <c r="Q93" s="440"/>
    </row>
    <row r="94" spans="1:17">
      <c r="A94" s="438" t="s">
        <v>365</v>
      </c>
      <c r="B94" s="438" t="s">
        <v>686</v>
      </c>
      <c r="C94" s="432" t="s">
        <v>21</v>
      </c>
      <c r="D94" s="439" t="s">
        <v>8</v>
      </c>
      <c r="E94" s="437" t="s">
        <v>68</v>
      </c>
      <c r="F94" s="432" t="s">
        <v>704</v>
      </c>
      <c r="G94" s="432">
        <v>2</v>
      </c>
      <c r="H94" s="432">
        <v>0</v>
      </c>
      <c r="I94" s="432">
        <v>1033</v>
      </c>
      <c r="J94" s="439" t="s">
        <v>87</v>
      </c>
      <c r="K94" s="439" t="s">
        <v>87</v>
      </c>
      <c r="L94" s="439" t="s">
        <v>87</v>
      </c>
      <c r="M94" s="439" t="s">
        <v>87</v>
      </c>
      <c r="N94" s="439" t="s">
        <v>87</v>
      </c>
      <c r="O94" s="439"/>
      <c r="P94" s="577"/>
      <c r="Q94" s="440"/>
    </row>
    <row r="95" spans="1:17">
      <c r="A95" s="438" t="s">
        <v>365</v>
      </c>
      <c r="B95" s="438" t="s">
        <v>686</v>
      </c>
      <c r="C95" s="432" t="s">
        <v>21</v>
      </c>
      <c r="D95" s="439" t="s">
        <v>8</v>
      </c>
      <c r="E95" s="437" t="s">
        <v>68</v>
      </c>
      <c r="F95" s="432" t="s">
        <v>761</v>
      </c>
      <c r="G95" s="432">
        <v>2</v>
      </c>
      <c r="H95" s="432">
        <v>0</v>
      </c>
      <c r="I95" s="432">
        <v>2019</v>
      </c>
      <c r="J95" s="439" t="s">
        <v>87</v>
      </c>
      <c r="K95" s="439" t="s">
        <v>87</v>
      </c>
      <c r="L95" s="439" t="s">
        <v>87</v>
      </c>
      <c r="M95" s="439" t="s">
        <v>87</v>
      </c>
      <c r="N95" s="439" t="s">
        <v>87</v>
      </c>
      <c r="O95" s="439"/>
      <c r="P95" s="577"/>
      <c r="Q95" s="440"/>
    </row>
    <row r="96" spans="1:17">
      <c r="A96" s="438" t="s">
        <v>365</v>
      </c>
      <c r="B96" s="438" t="s">
        <v>686</v>
      </c>
      <c r="C96" s="432" t="s">
        <v>21</v>
      </c>
      <c r="D96" s="439" t="s">
        <v>8</v>
      </c>
      <c r="E96" s="437" t="s">
        <v>68</v>
      </c>
      <c r="F96" s="432" t="s">
        <v>762</v>
      </c>
      <c r="G96" s="432">
        <v>2</v>
      </c>
      <c r="H96" s="432">
        <v>1</v>
      </c>
      <c r="I96" s="432">
        <v>2574</v>
      </c>
      <c r="J96" s="439" t="s">
        <v>87</v>
      </c>
      <c r="K96" s="439" t="s">
        <v>87</v>
      </c>
      <c r="L96" s="439" t="s">
        <v>87</v>
      </c>
      <c r="M96" s="439" t="s">
        <v>87</v>
      </c>
      <c r="N96" s="439" t="s">
        <v>87</v>
      </c>
      <c r="O96" s="439"/>
      <c r="P96" s="577"/>
      <c r="Q96" s="440"/>
    </row>
    <row r="97" spans="1:17">
      <c r="A97" s="438" t="s">
        <v>365</v>
      </c>
      <c r="B97" s="438" t="s">
        <v>686</v>
      </c>
      <c r="C97" s="432" t="s">
        <v>21</v>
      </c>
      <c r="D97" s="439" t="s">
        <v>8</v>
      </c>
      <c r="E97" s="437" t="s">
        <v>68</v>
      </c>
      <c r="F97" s="432" t="s">
        <v>763</v>
      </c>
      <c r="G97" s="432">
        <v>2</v>
      </c>
      <c r="H97" s="432">
        <v>0</v>
      </c>
      <c r="I97" s="432">
        <v>1038</v>
      </c>
      <c r="J97" s="439" t="s">
        <v>87</v>
      </c>
      <c r="K97" s="439" t="s">
        <v>87</v>
      </c>
      <c r="L97" s="439" t="s">
        <v>87</v>
      </c>
      <c r="M97" s="439" t="s">
        <v>87</v>
      </c>
      <c r="N97" s="439" t="s">
        <v>87</v>
      </c>
      <c r="O97" s="439"/>
      <c r="P97" s="577"/>
      <c r="Q97" s="440"/>
    </row>
    <row r="98" spans="1:17">
      <c r="A98" s="438" t="s">
        <v>365</v>
      </c>
      <c r="B98" s="438" t="s">
        <v>686</v>
      </c>
      <c r="C98" s="432" t="s">
        <v>21</v>
      </c>
      <c r="D98" s="439" t="s">
        <v>8</v>
      </c>
      <c r="E98" s="437" t="s">
        <v>68</v>
      </c>
      <c r="F98" s="432" t="s">
        <v>764</v>
      </c>
      <c r="G98" s="432">
        <v>2</v>
      </c>
      <c r="H98" s="432">
        <v>8</v>
      </c>
      <c r="I98" s="432">
        <v>18233</v>
      </c>
      <c r="J98" s="439" t="s">
        <v>87</v>
      </c>
      <c r="K98" s="439" t="s">
        <v>87</v>
      </c>
      <c r="L98" s="439" t="s">
        <v>87</v>
      </c>
      <c r="M98" s="439" t="s">
        <v>87</v>
      </c>
      <c r="N98" s="439" t="s">
        <v>87</v>
      </c>
      <c r="O98" s="439"/>
      <c r="P98" s="577"/>
      <c r="Q98" s="440"/>
    </row>
    <row r="99" spans="1:17">
      <c r="A99" s="438" t="s">
        <v>365</v>
      </c>
      <c r="B99" s="438" t="s">
        <v>686</v>
      </c>
      <c r="C99" s="432" t="s">
        <v>21</v>
      </c>
      <c r="D99" s="439" t="s">
        <v>8</v>
      </c>
      <c r="E99" s="437" t="s">
        <v>68</v>
      </c>
      <c r="F99" s="432" t="s">
        <v>765</v>
      </c>
      <c r="G99" s="432">
        <v>2</v>
      </c>
      <c r="H99" s="432">
        <v>5</v>
      </c>
      <c r="I99" s="432">
        <v>8637</v>
      </c>
      <c r="J99" s="439" t="s">
        <v>87</v>
      </c>
      <c r="K99" s="439" t="s">
        <v>87</v>
      </c>
      <c r="L99" s="439" t="s">
        <v>87</v>
      </c>
      <c r="M99" s="439" t="s">
        <v>87</v>
      </c>
      <c r="N99" s="439" t="s">
        <v>87</v>
      </c>
      <c r="O99" s="439"/>
      <c r="P99" s="577"/>
      <c r="Q99" s="440"/>
    </row>
    <row r="100" spans="1:17">
      <c r="A100" s="438" t="s">
        <v>365</v>
      </c>
      <c r="B100" s="438" t="s">
        <v>686</v>
      </c>
      <c r="C100" s="432" t="s">
        <v>21</v>
      </c>
      <c r="D100" s="439" t="s">
        <v>8</v>
      </c>
      <c r="E100" s="437" t="s">
        <v>68</v>
      </c>
      <c r="F100" s="432" t="s">
        <v>766</v>
      </c>
      <c r="G100" s="432">
        <v>1</v>
      </c>
      <c r="H100" s="432">
        <v>0</v>
      </c>
      <c r="I100" s="432">
        <v>1192</v>
      </c>
      <c r="J100" s="439" t="s">
        <v>87</v>
      </c>
      <c r="K100" s="439" t="s">
        <v>87</v>
      </c>
      <c r="L100" s="439" t="s">
        <v>87</v>
      </c>
      <c r="M100" s="439" t="s">
        <v>87</v>
      </c>
      <c r="N100" s="439" t="s">
        <v>87</v>
      </c>
      <c r="O100" s="439"/>
      <c r="P100" s="577"/>
      <c r="Q100" s="440"/>
    </row>
    <row r="101" spans="1:17">
      <c r="A101" s="438" t="s">
        <v>365</v>
      </c>
      <c r="B101" s="438" t="s">
        <v>686</v>
      </c>
      <c r="C101" s="432" t="s">
        <v>21</v>
      </c>
      <c r="D101" s="439" t="s">
        <v>8</v>
      </c>
      <c r="E101" s="437" t="s">
        <v>68</v>
      </c>
      <c r="F101" s="432" t="s">
        <v>767</v>
      </c>
      <c r="G101" s="432">
        <v>1</v>
      </c>
      <c r="H101" s="432">
        <v>0</v>
      </c>
      <c r="I101" s="432">
        <v>59</v>
      </c>
      <c r="J101" s="439" t="s">
        <v>87</v>
      </c>
      <c r="K101" s="439" t="s">
        <v>87</v>
      </c>
      <c r="L101" s="439" t="s">
        <v>87</v>
      </c>
      <c r="M101" s="439" t="s">
        <v>87</v>
      </c>
      <c r="N101" s="439" t="s">
        <v>87</v>
      </c>
      <c r="O101" s="439"/>
      <c r="P101" s="577"/>
      <c r="Q101" s="440"/>
    </row>
    <row r="102" spans="1:17">
      <c r="A102" s="438" t="s">
        <v>365</v>
      </c>
      <c r="B102" s="438" t="s">
        <v>686</v>
      </c>
      <c r="C102" s="432" t="s">
        <v>21</v>
      </c>
      <c r="D102" s="439" t="s">
        <v>8</v>
      </c>
      <c r="E102" s="437" t="s">
        <v>68</v>
      </c>
      <c r="F102" s="432" t="s">
        <v>768</v>
      </c>
      <c r="G102" s="432">
        <v>1</v>
      </c>
      <c r="H102" s="432">
        <v>0</v>
      </c>
      <c r="I102" s="432">
        <v>553</v>
      </c>
      <c r="J102" s="439" t="s">
        <v>87</v>
      </c>
      <c r="K102" s="439" t="s">
        <v>87</v>
      </c>
      <c r="L102" s="439" t="s">
        <v>87</v>
      </c>
      <c r="M102" s="439" t="s">
        <v>87</v>
      </c>
      <c r="N102" s="439" t="s">
        <v>87</v>
      </c>
      <c r="O102" s="439"/>
      <c r="P102" s="577"/>
      <c r="Q102" s="440"/>
    </row>
    <row r="103" spans="1:17">
      <c r="A103" s="438" t="s">
        <v>365</v>
      </c>
      <c r="B103" s="438" t="s">
        <v>686</v>
      </c>
      <c r="C103" s="432" t="s">
        <v>21</v>
      </c>
      <c r="D103" s="439" t="s">
        <v>8</v>
      </c>
      <c r="E103" s="437" t="s">
        <v>68</v>
      </c>
      <c r="F103" s="432" t="s">
        <v>769</v>
      </c>
      <c r="G103" s="432">
        <v>1</v>
      </c>
      <c r="H103" s="432">
        <v>0</v>
      </c>
      <c r="I103" s="432">
        <v>389</v>
      </c>
      <c r="J103" s="439" t="s">
        <v>87</v>
      </c>
      <c r="K103" s="439" t="s">
        <v>87</v>
      </c>
      <c r="L103" s="439" t="s">
        <v>87</v>
      </c>
      <c r="M103" s="439" t="s">
        <v>87</v>
      </c>
      <c r="N103" s="439" t="s">
        <v>87</v>
      </c>
      <c r="O103" s="439"/>
      <c r="P103" s="577"/>
      <c r="Q103" s="440"/>
    </row>
    <row r="104" spans="1:17">
      <c r="A104" s="438" t="s">
        <v>365</v>
      </c>
      <c r="B104" s="438" t="s">
        <v>686</v>
      </c>
      <c r="C104" s="432" t="s">
        <v>21</v>
      </c>
      <c r="D104" s="439" t="s">
        <v>8</v>
      </c>
      <c r="E104" s="437" t="s">
        <v>68</v>
      </c>
      <c r="F104" s="432" t="s">
        <v>770</v>
      </c>
      <c r="G104" s="432">
        <v>1</v>
      </c>
      <c r="H104" s="432">
        <v>0</v>
      </c>
      <c r="I104" s="432">
        <v>899</v>
      </c>
      <c r="J104" s="439" t="s">
        <v>87</v>
      </c>
      <c r="K104" s="439" t="s">
        <v>87</v>
      </c>
      <c r="L104" s="439" t="s">
        <v>87</v>
      </c>
      <c r="M104" s="439" t="s">
        <v>87</v>
      </c>
      <c r="N104" s="439" t="s">
        <v>87</v>
      </c>
      <c r="O104" s="439"/>
      <c r="P104" s="577"/>
      <c r="Q104" s="440"/>
    </row>
    <row r="105" spans="1:17">
      <c r="A105" s="438" t="s">
        <v>365</v>
      </c>
      <c r="B105" s="438" t="s">
        <v>686</v>
      </c>
      <c r="C105" s="432" t="s">
        <v>21</v>
      </c>
      <c r="D105" s="439" t="s">
        <v>8</v>
      </c>
      <c r="E105" s="437" t="s">
        <v>68</v>
      </c>
      <c r="F105" s="432" t="s">
        <v>771</v>
      </c>
      <c r="G105" s="432">
        <v>1</v>
      </c>
      <c r="H105" s="432">
        <v>4</v>
      </c>
      <c r="I105" s="432">
        <v>9549</v>
      </c>
      <c r="J105" s="439" t="s">
        <v>87</v>
      </c>
      <c r="K105" s="439" t="s">
        <v>87</v>
      </c>
      <c r="L105" s="439" t="s">
        <v>87</v>
      </c>
      <c r="M105" s="439" t="s">
        <v>87</v>
      </c>
      <c r="N105" s="439" t="s">
        <v>87</v>
      </c>
      <c r="O105" s="439"/>
      <c r="P105" s="577"/>
      <c r="Q105" s="440"/>
    </row>
    <row r="106" spans="1:17">
      <c r="A106" s="438" t="s">
        <v>365</v>
      </c>
      <c r="B106" s="438" t="s">
        <v>686</v>
      </c>
      <c r="C106" s="432" t="s">
        <v>21</v>
      </c>
      <c r="D106" s="439" t="s">
        <v>8</v>
      </c>
      <c r="E106" s="437" t="s">
        <v>68</v>
      </c>
      <c r="F106" s="432" t="s">
        <v>772</v>
      </c>
      <c r="G106" s="432">
        <v>1</v>
      </c>
      <c r="H106" s="432">
        <v>4</v>
      </c>
      <c r="I106" s="432">
        <v>10795</v>
      </c>
      <c r="J106" s="439" t="s">
        <v>87</v>
      </c>
      <c r="K106" s="439" t="s">
        <v>87</v>
      </c>
      <c r="L106" s="439" t="s">
        <v>87</v>
      </c>
      <c r="M106" s="439" t="s">
        <v>87</v>
      </c>
      <c r="N106" s="439" t="s">
        <v>87</v>
      </c>
      <c r="O106" s="439"/>
      <c r="P106" s="577"/>
      <c r="Q106" s="440"/>
    </row>
    <row r="107" spans="1:17">
      <c r="A107" s="438" t="s">
        <v>365</v>
      </c>
      <c r="B107" s="438" t="s">
        <v>686</v>
      </c>
      <c r="C107" s="432" t="s">
        <v>21</v>
      </c>
      <c r="D107" s="439" t="s">
        <v>8</v>
      </c>
      <c r="E107" s="437" t="s">
        <v>68</v>
      </c>
      <c r="F107" s="432" t="s">
        <v>773</v>
      </c>
      <c r="G107" s="432">
        <v>1</v>
      </c>
      <c r="H107" s="432">
        <v>1</v>
      </c>
      <c r="I107" s="432">
        <v>3436</v>
      </c>
      <c r="J107" s="439" t="s">
        <v>87</v>
      </c>
      <c r="K107" s="439" t="s">
        <v>87</v>
      </c>
      <c r="L107" s="439" t="s">
        <v>87</v>
      </c>
      <c r="M107" s="439" t="s">
        <v>87</v>
      </c>
      <c r="N107" s="439" t="s">
        <v>87</v>
      </c>
      <c r="O107" s="439"/>
      <c r="P107" s="577"/>
      <c r="Q107" s="440"/>
    </row>
    <row r="108" spans="1:17">
      <c r="A108" s="438" t="s">
        <v>365</v>
      </c>
      <c r="B108" s="438" t="s">
        <v>686</v>
      </c>
      <c r="C108" s="432" t="s">
        <v>21</v>
      </c>
      <c r="D108" s="439" t="s">
        <v>8</v>
      </c>
      <c r="E108" s="437" t="s">
        <v>68</v>
      </c>
      <c r="F108" s="432" t="s">
        <v>774</v>
      </c>
      <c r="G108" s="432">
        <v>0</v>
      </c>
      <c r="H108" s="432">
        <v>0</v>
      </c>
      <c r="I108" s="432">
        <v>241</v>
      </c>
      <c r="J108" s="439" t="s">
        <v>87</v>
      </c>
      <c r="K108" s="439" t="s">
        <v>87</v>
      </c>
      <c r="L108" s="439" t="s">
        <v>87</v>
      </c>
      <c r="M108" s="439" t="s">
        <v>87</v>
      </c>
      <c r="N108" s="439" t="s">
        <v>87</v>
      </c>
      <c r="O108" s="439"/>
      <c r="P108" s="577"/>
      <c r="Q108" s="440"/>
    </row>
    <row r="109" spans="1:17">
      <c r="A109" s="438" t="s">
        <v>365</v>
      </c>
      <c r="B109" s="438" t="s">
        <v>686</v>
      </c>
      <c r="C109" s="432" t="s">
        <v>21</v>
      </c>
      <c r="D109" s="439" t="s">
        <v>8</v>
      </c>
      <c r="E109" s="437" t="s">
        <v>68</v>
      </c>
      <c r="F109" s="432" t="s">
        <v>775</v>
      </c>
      <c r="G109" s="432">
        <v>1</v>
      </c>
      <c r="H109" s="432">
        <v>0</v>
      </c>
      <c r="I109" s="432">
        <v>668</v>
      </c>
      <c r="J109" s="439" t="s">
        <v>87</v>
      </c>
      <c r="K109" s="439" t="s">
        <v>87</v>
      </c>
      <c r="L109" s="439" t="s">
        <v>87</v>
      </c>
      <c r="M109" s="439" t="s">
        <v>87</v>
      </c>
      <c r="N109" s="439" t="s">
        <v>87</v>
      </c>
      <c r="O109" s="439"/>
      <c r="P109" s="577"/>
      <c r="Q109" s="440"/>
    </row>
    <row r="110" spans="1:17">
      <c r="A110" s="438" t="s">
        <v>365</v>
      </c>
      <c r="B110" s="438" t="s">
        <v>686</v>
      </c>
      <c r="C110" s="432" t="s">
        <v>21</v>
      </c>
      <c r="D110" s="439" t="s">
        <v>8</v>
      </c>
      <c r="E110" s="437" t="s">
        <v>68</v>
      </c>
      <c r="F110" s="432" t="s">
        <v>776</v>
      </c>
      <c r="G110" s="432">
        <v>0</v>
      </c>
      <c r="H110" s="432">
        <v>0</v>
      </c>
      <c r="I110" s="432">
        <v>253</v>
      </c>
      <c r="J110" s="439" t="s">
        <v>87</v>
      </c>
      <c r="K110" s="439" t="s">
        <v>87</v>
      </c>
      <c r="L110" s="439" t="s">
        <v>87</v>
      </c>
      <c r="M110" s="439" t="s">
        <v>87</v>
      </c>
      <c r="N110" s="439" t="s">
        <v>87</v>
      </c>
      <c r="O110" s="439"/>
      <c r="P110" s="577"/>
      <c r="Q110" s="440"/>
    </row>
    <row r="111" spans="1:17">
      <c r="A111" s="438" t="s">
        <v>365</v>
      </c>
      <c r="B111" s="438" t="s">
        <v>686</v>
      </c>
      <c r="C111" s="432" t="s">
        <v>21</v>
      </c>
      <c r="D111" s="439" t="s">
        <v>8</v>
      </c>
      <c r="E111" s="437" t="s">
        <v>68</v>
      </c>
      <c r="F111" s="432" t="s">
        <v>299</v>
      </c>
      <c r="G111" s="432">
        <v>0</v>
      </c>
      <c r="H111" s="432">
        <v>0</v>
      </c>
      <c r="I111" s="432">
        <v>94</v>
      </c>
      <c r="J111" s="439" t="s">
        <v>87</v>
      </c>
      <c r="K111" s="439" t="s">
        <v>87</v>
      </c>
      <c r="L111" s="439" t="s">
        <v>87</v>
      </c>
      <c r="M111" s="439" t="s">
        <v>87</v>
      </c>
      <c r="N111" s="439" t="s">
        <v>87</v>
      </c>
      <c r="O111" s="439"/>
      <c r="P111" s="577"/>
      <c r="Q111" s="440"/>
    </row>
    <row r="112" spans="1:17">
      <c r="A112" s="438" t="s">
        <v>365</v>
      </c>
      <c r="B112" s="438" t="s">
        <v>686</v>
      </c>
      <c r="C112" s="432" t="s">
        <v>21</v>
      </c>
      <c r="D112" s="439" t="s">
        <v>8</v>
      </c>
      <c r="E112" s="437" t="s">
        <v>68</v>
      </c>
      <c r="F112" s="432" t="s">
        <v>777</v>
      </c>
      <c r="G112" s="432">
        <v>0</v>
      </c>
      <c r="H112" s="432">
        <v>0</v>
      </c>
      <c r="I112" s="432">
        <v>70</v>
      </c>
      <c r="J112" s="439" t="s">
        <v>87</v>
      </c>
      <c r="K112" s="439" t="s">
        <v>87</v>
      </c>
      <c r="L112" s="439" t="s">
        <v>87</v>
      </c>
      <c r="M112" s="439" t="s">
        <v>87</v>
      </c>
      <c r="N112" s="439" t="s">
        <v>87</v>
      </c>
      <c r="O112" s="439"/>
      <c r="P112" s="577"/>
      <c r="Q112" s="440"/>
    </row>
    <row r="113" spans="1:17">
      <c r="A113" s="438" t="s">
        <v>365</v>
      </c>
      <c r="B113" s="438" t="s">
        <v>686</v>
      </c>
      <c r="C113" s="432" t="s">
        <v>21</v>
      </c>
      <c r="D113" s="439" t="s">
        <v>8</v>
      </c>
      <c r="E113" s="437" t="s">
        <v>68</v>
      </c>
      <c r="F113" s="432" t="s">
        <v>778</v>
      </c>
      <c r="G113" s="432">
        <v>0</v>
      </c>
      <c r="H113" s="432">
        <v>0</v>
      </c>
      <c r="I113" s="432">
        <v>164</v>
      </c>
      <c r="J113" s="439" t="s">
        <v>87</v>
      </c>
      <c r="K113" s="439" t="s">
        <v>87</v>
      </c>
      <c r="L113" s="439" t="s">
        <v>87</v>
      </c>
      <c r="M113" s="439" t="s">
        <v>87</v>
      </c>
      <c r="N113" s="439" t="s">
        <v>87</v>
      </c>
      <c r="O113" s="439"/>
      <c r="P113" s="577"/>
      <c r="Q113" s="440"/>
    </row>
    <row r="114" spans="1:17">
      <c r="A114" s="438" t="s">
        <v>365</v>
      </c>
      <c r="B114" s="438" t="s">
        <v>686</v>
      </c>
      <c r="C114" s="432" t="s">
        <v>21</v>
      </c>
      <c r="D114" s="439" t="s">
        <v>8</v>
      </c>
      <c r="E114" s="437" t="s">
        <v>68</v>
      </c>
      <c r="F114" s="432" t="s">
        <v>779</v>
      </c>
      <c r="G114" s="432">
        <v>0</v>
      </c>
      <c r="H114" s="432">
        <v>0</v>
      </c>
      <c r="I114" s="432">
        <v>155</v>
      </c>
      <c r="J114" s="439" t="s">
        <v>87</v>
      </c>
      <c r="K114" s="439" t="s">
        <v>87</v>
      </c>
      <c r="L114" s="439" t="s">
        <v>87</v>
      </c>
      <c r="M114" s="439" t="s">
        <v>87</v>
      </c>
      <c r="N114" s="439" t="s">
        <v>87</v>
      </c>
      <c r="O114" s="439"/>
      <c r="P114" s="577"/>
      <c r="Q114" s="440"/>
    </row>
    <row r="115" spans="1:17">
      <c r="A115" s="438" t="s">
        <v>365</v>
      </c>
      <c r="B115" s="438" t="s">
        <v>686</v>
      </c>
      <c r="C115" s="432" t="s">
        <v>21</v>
      </c>
      <c r="D115" s="439" t="s">
        <v>8</v>
      </c>
      <c r="E115" s="437" t="s">
        <v>68</v>
      </c>
      <c r="F115" s="432" t="s">
        <v>780</v>
      </c>
      <c r="G115" s="432">
        <v>0</v>
      </c>
      <c r="H115" s="432">
        <v>0</v>
      </c>
      <c r="I115" s="432">
        <v>98</v>
      </c>
      <c r="J115" s="439" t="s">
        <v>87</v>
      </c>
      <c r="K115" s="439" t="s">
        <v>87</v>
      </c>
      <c r="L115" s="439" t="s">
        <v>87</v>
      </c>
      <c r="M115" s="439" t="s">
        <v>87</v>
      </c>
      <c r="N115" s="439" t="s">
        <v>87</v>
      </c>
      <c r="O115" s="439"/>
      <c r="P115" s="577"/>
      <c r="Q115" s="440"/>
    </row>
    <row r="116" spans="1:17">
      <c r="A116" s="438" t="s">
        <v>365</v>
      </c>
      <c r="B116" s="438" t="s">
        <v>686</v>
      </c>
      <c r="C116" s="432" t="s">
        <v>21</v>
      </c>
      <c r="D116" s="439" t="s">
        <v>8</v>
      </c>
      <c r="E116" s="437" t="s">
        <v>68</v>
      </c>
      <c r="F116" s="432" t="s">
        <v>781</v>
      </c>
      <c r="G116" s="432">
        <v>0</v>
      </c>
      <c r="H116" s="432">
        <v>0</v>
      </c>
      <c r="I116" s="432">
        <v>18</v>
      </c>
      <c r="J116" s="439" t="s">
        <v>87</v>
      </c>
      <c r="K116" s="439" t="s">
        <v>87</v>
      </c>
      <c r="L116" s="439" t="s">
        <v>87</v>
      </c>
      <c r="M116" s="439" t="s">
        <v>87</v>
      </c>
      <c r="N116" s="439" t="s">
        <v>87</v>
      </c>
      <c r="O116" s="439"/>
      <c r="P116" s="577"/>
      <c r="Q116" s="440"/>
    </row>
  </sheetData>
  <phoneticPr fontId="34" type="noConversion"/>
  <dataValidations count="1">
    <dataValidation type="textLength" showInputMessage="1" showErrorMessage="1" sqref="Q4:Q41">
      <formula1>0</formula1>
      <formula2>150</formula2>
    </dataValidation>
  </dataValidations>
  <pageMargins left="0.78749999999999998" right="0.78749999999999998" top="1.0631944444444446" bottom="1.0631944444444446" header="0.51180555555555551" footer="0.51180555555555551"/>
  <pageSetup paperSize="9" scale="31"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N28"/>
  <sheetViews>
    <sheetView zoomScale="85" zoomScaleNormal="85" zoomScaleSheetLayoutView="100" zoomScalePageLayoutView="70" workbookViewId="0">
      <selection activeCell="D28" sqref="D28"/>
    </sheetView>
  </sheetViews>
  <sheetFormatPr defaultColWidth="11.42578125" defaultRowHeight="12.75"/>
  <cols>
    <col min="1" max="1" width="9" style="1" customWidth="1"/>
    <col min="2" max="2" width="15.140625" style="1" customWidth="1"/>
    <col min="3" max="3" width="11.85546875" style="1" customWidth="1"/>
    <col min="4" max="5" width="25.85546875" style="1" customWidth="1"/>
    <col min="6" max="6" width="14.7109375" style="1" customWidth="1"/>
    <col min="7" max="7" width="31.28515625" style="1" customWidth="1"/>
    <col min="8" max="8" width="23" style="1" customWidth="1"/>
    <col min="9" max="9" width="13.85546875" style="45" customWidth="1"/>
    <col min="10" max="12" width="21.7109375" style="1" customWidth="1"/>
    <col min="13" max="14" width="13.85546875" customWidth="1"/>
    <col min="15" max="15" width="13.85546875" style="1" customWidth="1"/>
    <col min="16" max="16384" width="11.42578125" style="1"/>
  </cols>
  <sheetData>
    <row r="1" spans="1:14" ht="29.1" customHeight="1" thickBot="1">
      <c r="A1" s="43" t="s">
        <v>321</v>
      </c>
      <c r="B1" s="43"/>
      <c r="C1" s="43"/>
      <c r="D1" s="43"/>
      <c r="E1" s="43"/>
      <c r="F1" s="30"/>
      <c r="G1" s="30"/>
      <c r="H1" s="30"/>
      <c r="I1" s="43"/>
      <c r="L1" s="31" t="s">
        <v>0</v>
      </c>
      <c r="M1" s="559" t="s">
        <v>574</v>
      </c>
    </row>
    <row r="2" spans="1:14" ht="20.100000000000001" customHeight="1" thickBot="1">
      <c r="A2" s="30"/>
      <c r="B2" s="30"/>
      <c r="C2" s="30"/>
      <c r="D2" s="30"/>
      <c r="E2" s="30"/>
      <c r="F2" s="30"/>
      <c r="G2" s="30"/>
      <c r="H2" s="30"/>
      <c r="I2" s="43"/>
      <c r="L2" s="31" t="s">
        <v>284</v>
      </c>
      <c r="M2" s="559">
        <v>2014</v>
      </c>
    </row>
    <row r="3" spans="1:14" s="35" customFormat="1" ht="68.45" customHeight="1" thickBot="1">
      <c r="A3" s="200" t="s">
        <v>1</v>
      </c>
      <c r="B3" s="201" t="s">
        <v>72</v>
      </c>
      <c r="C3" s="201" t="s">
        <v>73</v>
      </c>
      <c r="D3" s="200" t="s">
        <v>10</v>
      </c>
      <c r="E3" s="200" t="s">
        <v>333</v>
      </c>
      <c r="F3" s="201" t="s">
        <v>63</v>
      </c>
      <c r="G3" s="201" t="s">
        <v>64</v>
      </c>
      <c r="H3" s="201" t="s">
        <v>74</v>
      </c>
      <c r="I3" s="201" t="s">
        <v>335</v>
      </c>
      <c r="J3" s="331" t="s">
        <v>1364</v>
      </c>
      <c r="K3" s="331" t="s">
        <v>1365</v>
      </c>
      <c r="L3" s="331" t="s">
        <v>1366</v>
      </c>
      <c r="M3" s="201" t="s">
        <v>336</v>
      </c>
      <c r="N3"/>
    </row>
    <row r="4" spans="1:14" s="649" customFormat="1">
      <c r="A4" s="549" t="s">
        <v>365</v>
      </c>
      <c r="B4" s="549" t="s">
        <v>365</v>
      </c>
      <c r="C4" s="549">
        <v>2014</v>
      </c>
      <c r="D4" s="630" t="s">
        <v>21</v>
      </c>
      <c r="E4" s="646" t="s">
        <v>8</v>
      </c>
      <c r="F4" s="695" t="s">
        <v>68</v>
      </c>
      <c r="G4" s="808" t="s">
        <v>1353</v>
      </c>
      <c r="H4" s="549" t="s">
        <v>1346</v>
      </c>
      <c r="I4" s="646">
        <v>2743</v>
      </c>
      <c r="J4" s="646">
        <v>4</v>
      </c>
      <c r="K4" s="646"/>
      <c r="L4" s="646">
        <f>J4+K4</f>
        <v>4</v>
      </c>
      <c r="M4" s="632"/>
      <c r="N4" s="332"/>
    </row>
    <row r="5" spans="1:14" s="649" customFormat="1">
      <c r="A5" s="549" t="s">
        <v>365</v>
      </c>
      <c r="B5" s="549" t="s">
        <v>365</v>
      </c>
      <c r="C5" s="549">
        <v>2014</v>
      </c>
      <c r="D5" s="630" t="s">
        <v>21</v>
      </c>
      <c r="E5" s="646" t="s">
        <v>8</v>
      </c>
      <c r="F5" s="695" t="s">
        <v>68</v>
      </c>
      <c r="G5" s="808" t="s">
        <v>1353</v>
      </c>
      <c r="H5" s="695" t="s">
        <v>1347</v>
      </c>
      <c r="I5" s="795">
        <v>2743</v>
      </c>
      <c r="J5" s="795">
        <v>0</v>
      </c>
      <c r="K5" s="795">
        <v>84</v>
      </c>
      <c r="L5" s="646">
        <f t="shared" ref="L5:L7" si="0">J5+K5</f>
        <v>84</v>
      </c>
      <c r="M5" s="784"/>
      <c r="N5" s="332"/>
    </row>
    <row r="6" spans="1:14" s="649" customFormat="1">
      <c r="A6" s="549" t="s">
        <v>365</v>
      </c>
      <c r="B6" s="549" t="s">
        <v>365</v>
      </c>
      <c r="C6" s="549">
        <v>2014</v>
      </c>
      <c r="D6" s="630" t="s">
        <v>21</v>
      </c>
      <c r="E6" s="646" t="s">
        <v>8</v>
      </c>
      <c r="F6" s="695" t="s">
        <v>68</v>
      </c>
      <c r="G6" s="808" t="s">
        <v>1508</v>
      </c>
      <c r="H6" s="549" t="s">
        <v>1346</v>
      </c>
      <c r="I6" s="795">
        <v>818</v>
      </c>
      <c r="J6" s="795">
        <v>2</v>
      </c>
      <c r="K6" s="795"/>
      <c r="L6" s="646">
        <f t="shared" si="0"/>
        <v>2</v>
      </c>
      <c r="M6" s="784"/>
      <c r="N6" s="332"/>
    </row>
    <row r="7" spans="1:14" s="649" customFormat="1">
      <c r="A7" s="549" t="s">
        <v>365</v>
      </c>
      <c r="B7" s="549" t="s">
        <v>365</v>
      </c>
      <c r="C7" s="549">
        <v>2014</v>
      </c>
      <c r="D7" s="630" t="s">
        <v>21</v>
      </c>
      <c r="E7" s="646" t="s">
        <v>8</v>
      </c>
      <c r="F7" s="695" t="s">
        <v>68</v>
      </c>
      <c r="G7" s="808" t="s">
        <v>1508</v>
      </c>
      <c r="H7" s="695" t="s">
        <v>1347</v>
      </c>
      <c r="I7" s="795">
        <v>818</v>
      </c>
      <c r="J7" s="795">
        <v>0</v>
      </c>
      <c r="K7" s="795">
        <v>22</v>
      </c>
      <c r="L7" s="646">
        <f t="shared" si="0"/>
        <v>22</v>
      </c>
      <c r="M7" s="784"/>
      <c r="N7" s="332"/>
    </row>
    <row r="8" spans="1:14" s="649" customFormat="1">
      <c r="A8" s="549" t="s">
        <v>365</v>
      </c>
      <c r="B8" s="549" t="s">
        <v>365</v>
      </c>
      <c r="C8" s="549">
        <v>2014</v>
      </c>
      <c r="D8" s="630" t="s">
        <v>21</v>
      </c>
      <c r="E8" s="646" t="s">
        <v>8</v>
      </c>
      <c r="F8" s="695" t="s">
        <v>68</v>
      </c>
      <c r="G8" s="640" t="s">
        <v>1442</v>
      </c>
      <c r="H8" s="695" t="s">
        <v>1347</v>
      </c>
      <c r="I8" s="646">
        <v>153</v>
      </c>
      <c r="J8" s="646">
        <v>0</v>
      </c>
      <c r="K8" s="646">
        <v>8</v>
      </c>
      <c r="L8" s="646">
        <f t="shared" ref="L8:L19" si="1">J8+K8</f>
        <v>8</v>
      </c>
      <c r="M8" s="632"/>
      <c r="N8" s="332"/>
    </row>
    <row r="9" spans="1:14" s="649" customFormat="1">
      <c r="A9" s="549" t="s">
        <v>365</v>
      </c>
      <c r="B9" s="549" t="s">
        <v>365</v>
      </c>
      <c r="C9" s="549">
        <v>2014</v>
      </c>
      <c r="D9" s="630" t="s">
        <v>21</v>
      </c>
      <c r="E9" s="646" t="s">
        <v>8</v>
      </c>
      <c r="F9" s="695" t="s">
        <v>68</v>
      </c>
      <c r="G9" s="640" t="s">
        <v>1443</v>
      </c>
      <c r="H9" s="695" t="s">
        <v>1347</v>
      </c>
      <c r="I9" s="646">
        <v>439</v>
      </c>
      <c r="J9" s="646">
        <v>0</v>
      </c>
      <c r="K9" s="646">
        <v>7</v>
      </c>
      <c r="L9" s="646">
        <f t="shared" si="1"/>
        <v>7</v>
      </c>
      <c r="M9" s="837" t="s">
        <v>1445</v>
      </c>
      <c r="N9" s="332"/>
    </row>
    <row r="10" spans="1:14" s="649" customFormat="1">
      <c r="A10" s="549" t="s">
        <v>365</v>
      </c>
      <c r="B10" s="549" t="s">
        <v>365</v>
      </c>
      <c r="C10" s="549">
        <v>2014</v>
      </c>
      <c r="D10" s="630" t="s">
        <v>21</v>
      </c>
      <c r="E10" s="646" t="s">
        <v>8</v>
      </c>
      <c r="F10" s="695" t="s">
        <v>68</v>
      </c>
      <c r="G10" s="640" t="s">
        <v>1444</v>
      </c>
      <c r="H10" s="695" t="s">
        <v>1346</v>
      </c>
      <c r="I10" s="695">
        <v>215</v>
      </c>
      <c r="J10" s="695">
        <v>2</v>
      </c>
      <c r="K10" s="695">
        <v>0</v>
      </c>
      <c r="L10" s="646">
        <f t="shared" si="1"/>
        <v>2</v>
      </c>
      <c r="M10" s="838" t="s">
        <v>1445</v>
      </c>
      <c r="N10" s="332"/>
    </row>
    <row r="11" spans="1:14" s="649" customFormat="1">
      <c r="A11" s="549" t="s">
        <v>365</v>
      </c>
      <c r="B11" s="549" t="s">
        <v>365</v>
      </c>
      <c r="C11" s="549">
        <v>2014</v>
      </c>
      <c r="D11" s="630" t="s">
        <v>21</v>
      </c>
      <c r="E11" s="646" t="s">
        <v>8</v>
      </c>
      <c r="F11" s="695" t="s">
        <v>68</v>
      </c>
      <c r="G11" s="640" t="s">
        <v>1444</v>
      </c>
      <c r="H11" s="695" t="s">
        <v>1347</v>
      </c>
      <c r="I11" s="695">
        <v>215</v>
      </c>
      <c r="J11" s="695">
        <v>0</v>
      </c>
      <c r="K11" s="695">
        <v>13</v>
      </c>
      <c r="L11" s="646">
        <f t="shared" si="1"/>
        <v>13</v>
      </c>
      <c r="M11" s="838" t="s">
        <v>1445</v>
      </c>
      <c r="N11" s="332"/>
    </row>
    <row r="12" spans="1:14" s="649" customFormat="1">
      <c r="A12" s="549" t="s">
        <v>365</v>
      </c>
      <c r="B12" s="549" t="s">
        <v>365</v>
      </c>
      <c r="C12" s="549">
        <v>2014</v>
      </c>
      <c r="D12" s="630" t="s">
        <v>21</v>
      </c>
      <c r="E12" s="646" t="s">
        <v>8</v>
      </c>
      <c r="F12" s="695" t="s">
        <v>68</v>
      </c>
      <c r="G12" s="640" t="s">
        <v>711</v>
      </c>
      <c r="H12" s="695" t="s">
        <v>1347</v>
      </c>
      <c r="I12" s="695">
        <v>104</v>
      </c>
      <c r="J12" s="695">
        <v>0</v>
      </c>
      <c r="K12" s="695">
        <v>1</v>
      </c>
      <c r="L12" s="646">
        <f t="shared" si="1"/>
        <v>1</v>
      </c>
      <c r="M12" s="838" t="s">
        <v>1445</v>
      </c>
      <c r="N12" s="332"/>
    </row>
    <row r="13" spans="1:14" s="649" customFormat="1">
      <c r="A13" s="549" t="s">
        <v>365</v>
      </c>
      <c r="B13" s="549" t="s">
        <v>365</v>
      </c>
      <c r="C13" s="549">
        <v>2014</v>
      </c>
      <c r="D13" s="630" t="s">
        <v>21</v>
      </c>
      <c r="E13" s="646" t="s">
        <v>8</v>
      </c>
      <c r="F13" s="695" t="s">
        <v>68</v>
      </c>
      <c r="G13" s="640" t="s">
        <v>724</v>
      </c>
      <c r="H13" s="695" t="s">
        <v>1346</v>
      </c>
      <c r="I13" s="695">
        <v>67</v>
      </c>
      <c r="J13" s="695">
        <v>2</v>
      </c>
      <c r="K13" s="695">
        <v>0</v>
      </c>
      <c r="L13" s="646">
        <f t="shared" si="1"/>
        <v>2</v>
      </c>
      <c r="M13" s="838" t="s">
        <v>1445</v>
      </c>
      <c r="N13" s="332"/>
    </row>
    <row r="14" spans="1:14" s="649" customFormat="1">
      <c r="A14" s="549" t="s">
        <v>365</v>
      </c>
      <c r="B14" s="549" t="s">
        <v>365</v>
      </c>
      <c r="C14" s="549">
        <v>2014</v>
      </c>
      <c r="D14" s="630" t="s">
        <v>21</v>
      </c>
      <c r="E14" s="646" t="s">
        <v>8</v>
      </c>
      <c r="F14" s="695" t="s">
        <v>68</v>
      </c>
      <c r="G14" s="640" t="s">
        <v>724</v>
      </c>
      <c r="H14" s="695" t="s">
        <v>1347</v>
      </c>
      <c r="I14" s="695">
        <v>67</v>
      </c>
      <c r="J14" s="695">
        <v>0</v>
      </c>
      <c r="K14" s="695">
        <v>19</v>
      </c>
      <c r="L14" s="646">
        <f t="shared" si="1"/>
        <v>19</v>
      </c>
      <c r="M14" s="838" t="s">
        <v>1445</v>
      </c>
      <c r="N14" s="332"/>
    </row>
    <row r="15" spans="1:14" s="649" customFormat="1">
      <c r="A15" s="549" t="s">
        <v>365</v>
      </c>
      <c r="B15" s="549" t="s">
        <v>365</v>
      </c>
      <c r="C15" s="549">
        <v>2014</v>
      </c>
      <c r="D15" s="630" t="s">
        <v>21</v>
      </c>
      <c r="E15" s="646" t="s">
        <v>8</v>
      </c>
      <c r="F15" s="695" t="s">
        <v>68</v>
      </c>
      <c r="G15" s="640" t="s">
        <v>727</v>
      </c>
      <c r="H15" s="695" t="s">
        <v>1347</v>
      </c>
      <c r="I15" s="695">
        <v>136</v>
      </c>
      <c r="J15" s="695">
        <v>0</v>
      </c>
      <c r="K15" s="695">
        <v>3</v>
      </c>
      <c r="L15" s="646">
        <f t="shared" si="1"/>
        <v>3</v>
      </c>
      <c r="M15" s="784"/>
      <c r="N15" s="332"/>
    </row>
    <row r="16" spans="1:14" s="649" customFormat="1">
      <c r="A16" s="549" t="s">
        <v>365</v>
      </c>
      <c r="B16" s="549" t="s">
        <v>365</v>
      </c>
      <c r="C16" s="549">
        <v>2014</v>
      </c>
      <c r="D16" s="630" t="s">
        <v>21</v>
      </c>
      <c r="E16" s="646" t="s">
        <v>8</v>
      </c>
      <c r="F16" s="695" t="s">
        <v>68</v>
      </c>
      <c r="G16" s="640" t="s">
        <v>735</v>
      </c>
      <c r="H16" s="695" t="s">
        <v>1347</v>
      </c>
      <c r="I16" s="695">
        <v>93</v>
      </c>
      <c r="J16" s="695">
        <v>0</v>
      </c>
      <c r="K16" s="695">
        <v>3</v>
      </c>
      <c r="L16" s="646">
        <f t="shared" si="1"/>
        <v>3</v>
      </c>
      <c r="M16" s="784"/>
      <c r="N16" s="332"/>
    </row>
    <row r="17" spans="1:14" s="649" customFormat="1">
      <c r="A17" s="549" t="s">
        <v>365</v>
      </c>
      <c r="B17" s="549" t="s">
        <v>365</v>
      </c>
      <c r="C17" s="549">
        <v>2014</v>
      </c>
      <c r="D17" s="630" t="s">
        <v>21</v>
      </c>
      <c r="E17" s="646" t="s">
        <v>8</v>
      </c>
      <c r="F17" s="695" t="s">
        <v>68</v>
      </c>
      <c r="G17" s="640" t="s">
        <v>723</v>
      </c>
      <c r="H17" s="695" t="s">
        <v>1348</v>
      </c>
      <c r="I17" s="646">
        <v>8892</v>
      </c>
      <c r="J17" s="646">
        <v>8</v>
      </c>
      <c r="K17" s="646">
        <v>0</v>
      </c>
      <c r="L17" s="646">
        <f t="shared" si="1"/>
        <v>8</v>
      </c>
      <c r="M17" s="632"/>
      <c r="N17" s="332"/>
    </row>
    <row r="18" spans="1:14" s="650" customFormat="1">
      <c r="A18" s="549" t="s">
        <v>365</v>
      </c>
      <c r="B18" s="648" t="s">
        <v>365</v>
      </c>
      <c r="C18" s="549">
        <v>2014</v>
      </c>
      <c r="D18" s="630" t="s">
        <v>21</v>
      </c>
      <c r="E18" s="646" t="s">
        <v>8</v>
      </c>
      <c r="F18" s="695" t="s">
        <v>68</v>
      </c>
      <c r="G18" s="1065" t="s">
        <v>745</v>
      </c>
      <c r="H18" s="695" t="s">
        <v>1349</v>
      </c>
      <c r="I18" s="646">
        <v>42</v>
      </c>
      <c r="J18" s="646">
        <v>4</v>
      </c>
      <c r="K18" s="646">
        <v>0</v>
      </c>
      <c r="L18" s="646">
        <f t="shared" si="1"/>
        <v>4</v>
      </c>
      <c r="M18" s="632" t="s">
        <v>1369</v>
      </c>
    </row>
    <row r="19" spans="1:14" s="650" customFormat="1">
      <c r="A19" s="549" t="s">
        <v>365</v>
      </c>
      <c r="B19" s="648" t="s">
        <v>365</v>
      </c>
      <c r="C19" s="549">
        <v>2014</v>
      </c>
      <c r="D19" s="839" t="s">
        <v>23</v>
      </c>
      <c r="E19" s="646" t="s">
        <v>8</v>
      </c>
      <c r="F19" s="987" t="s">
        <v>1354</v>
      </c>
      <c r="G19" s="831" t="s">
        <v>706</v>
      </c>
      <c r="H19" s="795" t="s">
        <v>1350</v>
      </c>
      <c r="I19" s="840">
        <v>61</v>
      </c>
      <c r="J19" s="795">
        <v>12</v>
      </c>
      <c r="K19" s="795">
        <v>41</v>
      </c>
      <c r="L19" s="795">
        <f t="shared" si="1"/>
        <v>53</v>
      </c>
      <c r="M19" s="837" t="s">
        <v>1530</v>
      </c>
    </row>
    <row r="20" spans="1:14" s="651" customFormat="1">
      <c r="A20" s="549" t="s">
        <v>365</v>
      </c>
      <c r="B20" s="648" t="s">
        <v>365</v>
      </c>
      <c r="C20" s="549">
        <v>2014</v>
      </c>
      <c r="D20" s="630" t="s">
        <v>21</v>
      </c>
      <c r="E20" s="646" t="s">
        <v>8</v>
      </c>
      <c r="F20" s="652" t="s">
        <v>68</v>
      </c>
      <c r="G20" s="627" t="s">
        <v>776</v>
      </c>
      <c r="H20" s="695" t="s">
        <v>1351</v>
      </c>
      <c r="I20" s="833">
        <v>68</v>
      </c>
      <c r="J20" s="646">
        <v>0</v>
      </c>
      <c r="K20" s="646">
        <v>0</v>
      </c>
      <c r="L20" s="646">
        <f t="shared" ref="L20:L28" si="2">J20+K20</f>
        <v>0</v>
      </c>
      <c r="M20" s="837"/>
    </row>
    <row r="21" spans="1:14" s="650" customFormat="1">
      <c r="A21" s="549" t="s">
        <v>365</v>
      </c>
      <c r="B21" s="648" t="s">
        <v>365</v>
      </c>
      <c r="C21" s="549">
        <v>2014</v>
      </c>
      <c r="D21" s="630" t="s">
        <v>21</v>
      </c>
      <c r="E21" s="646" t="s">
        <v>8</v>
      </c>
      <c r="F21" s="647" t="s">
        <v>68</v>
      </c>
      <c r="G21" s="1070" t="s">
        <v>1508</v>
      </c>
      <c r="H21" s="1067" t="s">
        <v>1352</v>
      </c>
      <c r="I21" s="833">
        <v>818</v>
      </c>
      <c r="J21" s="646">
        <v>0</v>
      </c>
      <c r="K21" s="646">
        <v>8</v>
      </c>
      <c r="L21" s="646">
        <f t="shared" si="2"/>
        <v>8</v>
      </c>
      <c r="M21" s="837" t="s">
        <v>1668</v>
      </c>
    </row>
    <row r="22" spans="1:14" s="650" customFormat="1">
      <c r="A22" s="549" t="s">
        <v>365</v>
      </c>
      <c r="B22" s="648" t="s">
        <v>365</v>
      </c>
      <c r="C22" s="549">
        <v>2014</v>
      </c>
      <c r="D22" s="630" t="s">
        <v>21</v>
      </c>
      <c r="E22" s="646" t="s">
        <v>8</v>
      </c>
      <c r="F22" s="647" t="s">
        <v>68</v>
      </c>
      <c r="G22" s="1070" t="s">
        <v>1353</v>
      </c>
      <c r="H22" s="1067" t="s">
        <v>1352</v>
      </c>
      <c r="I22" s="1067">
        <v>2743</v>
      </c>
      <c r="J22" s="646">
        <v>0</v>
      </c>
      <c r="K22" s="1066">
        <v>229</v>
      </c>
      <c r="L22" s="646">
        <f t="shared" si="2"/>
        <v>229</v>
      </c>
      <c r="M22" s="1068" t="s">
        <v>1667</v>
      </c>
    </row>
    <row r="23" spans="1:14" s="650" customFormat="1">
      <c r="A23" s="549" t="s">
        <v>365</v>
      </c>
      <c r="B23" s="648" t="s">
        <v>365</v>
      </c>
      <c r="C23" s="549">
        <v>2014</v>
      </c>
      <c r="D23" s="630" t="s">
        <v>21</v>
      </c>
      <c r="E23" s="646" t="s">
        <v>8</v>
      </c>
      <c r="F23" s="647" t="s">
        <v>68</v>
      </c>
      <c r="G23" s="1070" t="s">
        <v>745</v>
      </c>
      <c r="H23" s="1067" t="s">
        <v>1352</v>
      </c>
      <c r="I23" s="1067">
        <v>42</v>
      </c>
      <c r="J23" s="646">
        <v>0</v>
      </c>
      <c r="K23" s="1066">
        <v>2</v>
      </c>
      <c r="L23" s="646">
        <f t="shared" si="2"/>
        <v>2</v>
      </c>
      <c r="M23" s="1068" t="s">
        <v>1669</v>
      </c>
    </row>
    <row r="24" spans="1:14" s="650" customFormat="1">
      <c r="A24" s="549" t="s">
        <v>365</v>
      </c>
      <c r="B24" s="648" t="s">
        <v>365</v>
      </c>
      <c r="C24" s="549">
        <v>2014</v>
      </c>
      <c r="D24" s="630" t="s">
        <v>21</v>
      </c>
      <c r="E24" s="646" t="s">
        <v>8</v>
      </c>
      <c r="F24" s="647" t="s">
        <v>68</v>
      </c>
      <c r="G24" s="1070" t="s">
        <v>1665</v>
      </c>
      <c r="H24" s="1067" t="s">
        <v>1352</v>
      </c>
      <c r="I24" s="1104">
        <v>439</v>
      </c>
      <c r="J24" s="646">
        <v>0</v>
      </c>
      <c r="K24" s="1066">
        <v>57</v>
      </c>
      <c r="L24" s="646">
        <f t="shared" si="2"/>
        <v>57</v>
      </c>
      <c r="M24" s="1068" t="s">
        <v>1670</v>
      </c>
    </row>
    <row r="25" spans="1:14" s="650" customFormat="1">
      <c r="A25" s="549" t="s">
        <v>365</v>
      </c>
      <c r="B25" s="648" t="s">
        <v>365</v>
      </c>
      <c r="C25" s="549">
        <v>2014</v>
      </c>
      <c r="D25" s="630" t="s">
        <v>21</v>
      </c>
      <c r="E25" s="646" t="s">
        <v>8</v>
      </c>
      <c r="F25" s="647" t="s">
        <v>68</v>
      </c>
      <c r="G25" s="640" t="s">
        <v>1443</v>
      </c>
      <c r="H25" s="1067" t="s">
        <v>1352</v>
      </c>
      <c r="I25" s="1105"/>
      <c r="J25" s="1071"/>
      <c r="K25" s="1071">
        <v>2</v>
      </c>
      <c r="L25" s="646">
        <f t="shared" si="2"/>
        <v>2</v>
      </c>
      <c r="M25" s="1068" t="s">
        <v>1666</v>
      </c>
    </row>
    <row r="26" spans="1:14" s="650" customFormat="1">
      <c r="A26" s="549" t="s">
        <v>365</v>
      </c>
      <c r="B26" s="648" t="s">
        <v>365</v>
      </c>
      <c r="C26" s="549">
        <v>2014</v>
      </c>
      <c r="D26" s="630" t="s">
        <v>21</v>
      </c>
      <c r="E26" s="646" t="s">
        <v>8</v>
      </c>
      <c r="F26" s="647" t="s">
        <v>68</v>
      </c>
      <c r="G26" s="1070" t="s">
        <v>727</v>
      </c>
      <c r="H26" s="1067" t="s">
        <v>1352</v>
      </c>
      <c r="I26" s="1067">
        <v>136</v>
      </c>
      <c r="J26" s="646">
        <v>0</v>
      </c>
      <c r="K26" s="1066">
        <v>33</v>
      </c>
      <c r="L26" s="646">
        <f t="shared" si="2"/>
        <v>33</v>
      </c>
      <c r="M26" s="1068" t="s">
        <v>1530</v>
      </c>
    </row>
    <row r="27" spans="1:14" s="650" customFormat="1">
      <c r="A27" s="549" t="s">
        <v>365</v>
      </c>
      <c r="B27" s="648" t="s">
        <v>365</v>
      </c>
      <c r="C27" s="549">
        <v>2014</v>
      </c>
      <c r="D27" s="630" t="s">
        <v>21</v>
      </c>
      <c r="E27" s="646" t="s">
        <v>8</v>
      </c>
      <c r="F27" s="647" t="s">
        <v>68</v>
      </c>
      <c r="G27" s="1070" t="s">
        <v>723</v>
      </c>
      <c r="H27" s="1067" t="s">
        <v>1352</v>
      </c>
      <c r="I27" s="1067">
        <v>8892</v>
      </c>
      <c r="J27" s="646">
        <v>0</v>
      </c>
      <c r="K27" s="1066">
        <v>36</v>
      </c>
      <c r="L27" s="646">
        <f t="shared" si="2"/>
        <v>36</v>
      </c>
      <c r="M27" s="1068"/>
    </row>
    <row r="28" spans="1:14" s="649" customFormat="1" ht="25.5">
      <c r="A28" s="549" t="s">
        <v>365</v>
      </c>
      <c r="B28" s="605" t="s">
        <v>1135</v>
      </c>
      <c r="C28" s="549">
        <v>2014</v>
      </c>
      <c r="D28" s="604" t="s">
        <v>1345</v>
      </c>
      <c r="E28" s="646" t="s">
        <v>782</v>
      </c>
      <c r="F28" s="646" t="s">
        <v>1535</v>
      </c>
      <c r="G28" s="1069" t="s">
        <v>698</v>
      </c>
      <c r="H28" s="695" t="s">
        <v>1533</v>
      </c>
      <c r="I28" s="646">
        <v>8</v>
      </c>
      <c r="J28" s="646">
        <v>8</v>
      </c>
      <c r="K28" s="646">
        <v>0</v>
      </c>
      <c r="L28" s="646">
        <f t="shared" si="2"/>
        <v>8</v>
      </c>
      <c r="M28" s="837" t="s">
        <v>1373</v>
      </c>
      <c r="N28" s="332"/>
    </row>
  </sheetData>
  <mergeCells count="1">
    <mergeCell ref="I24:I25"/>
  </mergeCells>
  <phoneticPr fontId="34" type="noConversion"/>
  <dataValidations count="1">
    <dataValidation type="textLength" showInputMessage="1" showErrorMessage="1" sqref="M4:M28">
      <formula1>0</formula1>
      <formula2>150</formula2>
    </dataValidation>
  </dataValidations>
  <pageMargins left="0.78749999999999998" right="0.78749999999999998" top="1.0631944444444446" bottom="1.0631944444444446" header="0.51180555555555551" footer="0.51180555555555551"/>
  <pageSetup paperSize="9" scale="64" firstPageNumber="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80" zoomScaleNormal="80" zoomScalePageLayoutView="80" workbookViewId="0">
      <selection activeCell="E14" sqref="E14"/>
    </sheetView>
  </sheetViews>
  <sheetFormatPr defaultColWidth="11.42578125" defaultRowHeight="12.75"/>
  <cols>
    <col min="1" max="1" width="11.42578125" customWidth="1"/>
    <col min="2" max="2" width="15.85546875" bestFit="1" customWidth="1"/>
    <col min="3" max="3" width="11.42578125" customWidth="1"/>
    <col min="4" max="4" width="23.28515625" customWidth="1"/>
    <col min="5" max="5" width="15.7109375" style="137" customWidth="1"/>
    <col min="6" max="6" width="15.28515625" customWidth="1"/>
    <col min="7" max="7" width="23.42578125" customWidth="1"/>
    <col min="8" max="9" width="19.140625" customWidth="1"/>
    <col min="10" max="10" width="31.140625" customWidth="1"/>
    <col min="11" max="11" width="19.85546875" customWidth="1"/>
    <col min="12" max="12" width="11.42578125" customWidth="1"/>
    <col min="13" max="13" width="13.28515625" customWidth="1"/>
    <col min="14" max="15" width="11.42578125" customWidth="1"/>
    <col min="16" max="16" width="11.42578125" style="144" customWidth="1"/>
    <col min="17" max="17" width="12.28515625" style="137" bestFit="1" customWidth="1"/>
  </cols>
  <sheetData>
    <row r="1" spans="1:17" ht="16.5" thickBot="1">
      <c r="A1" s="43" t="s">
        <v>322</v>
      </c>
      <c r="B1" s="43"/>
      <c r="C1" s="43"/>
      <c r="D1" s="43"/>
      <c r="E1" s="43"/>
      <c r="F1" s="30"/>
      <c r="G1" s="30"/>
      <c r="H1" s="30"/>
      <c r="I1" s="30"/>
      <c r="J1" s="30"/>
      <c r="K1" s="30"/>
      <c r="L1" s="30"/>
      <c r="N1" s="30"/>
      <c r="O1" s="30"/>
      <c r="P1" s="644" t="s">
        <v>0</v>
      </c>
      <c r="Q1" s="645" t="s">
        <v>574</v>
      </c>
    </row>
    <row r="2" spans="1:17" ht="16.5" thickBot="1">
      <c r="A2" s="33"/>
      <c r="B2" s="33"/>
      <c r="C2" s="33"/>
      <c r="D2" s="33"/>
      <c r="E2" s="44"/>
      <c r="F2" s="33"/>
      <c r="G2" s="33"/>
      <c r="H2" s="33"/>
      <c r="I2" s="33"/>
      <c r="J2" s="33"/>
      <c r="K2" s="33"/>
      <c r="L2" s="33"/>
      <c r="N2" s="33"/>
      <c r="O2" s="33"/>
      <c r="P2" s="644" t="s">
        <v>284</v>
      </c>
      <c r="Q2" s="645">
        <v>2014</v>
      </c>
    </row>
    <row r="3" spans="1:17" s="332" customFormat="1" ht="84" customHeight="1" thickBot="1">
      <c r="A3" s="27" t="s">
        <v>1</v>
      </c>
      <c r="B3" s="27" t="s">
        <v>72</v>
      </c>
      <c r="C3" s="27" t="s">
        <v>70</v>
      </c>
      <c r="D3" s="27" t="s">
        <v>10</v>
      </c>
      <c r="E3" s="591" t="s">
        <v>333</v>
      </c>
      <c r="F3" s="27" t="s">
        <v>314</v>
      </c>
      <c r="G3" s="27" t="s">
        <v>315</v>
      </c>
      <c r="H3" s="27" t="s">
        <v>316</v>
      </c>
      <c r="I3" s="27" t="s">
        <v>317</v>
      </c>
      <c r="J3" s="27" t="s">
        <v>75</v>
      </c>
      <c r="K3" s="27" t="s">
        <v>76</v>
      </c>
      <c r="L3" s="135" t="s">
        <v>318</v>
      </c>
      <c r="M3" s="27" t="s">
        <v>78</v>
      </c>
      <c r="N3" s="643" t="s">
        <v>319</v>
      </c>
      <c r="O3" s="643" t="s">
        <v>1362</v>
      </c>
      <c r="P3" s="643" t="s">
        <v>1363</v>
      </c>
      <c r="Q3" s="591" t="s">
        <v>336</v>
      </c>
    </row>
    <row r="4" spans="1:17" s="143" customFormat="1" ht="25.5">
      <c r="A4" s="624" t="s">
        <v>365</v>
      </c>
      <c r="B4" s="624" t="s">
        <v>365</v>
      </c>
      <c r="C4" s="624">
        <v>2014</v>
      </c>
      <c r="D4" s="630" t="s">
        <v>21</v>
      </c>
      <c r="E4" s="646" t="s">
        <v>8</v>
      </c>
      <c r="F4" s="549" t="s">
        <v>1346</v>
      </c>
      <c r="G4" s="640" t="s">
        <v>1664</v>
      </c>
      <c r="H4" s="630" t="s">
        <v>68</v>
      </c>
      <c r="I4" s="549" t="s">
        <v>320</v>
      </c>
      <c r="J4" s="630" t="s">
        <v>1355</v>
      </c>
      <c r="K4" s="549">
        <v>1</v>
      </c>
      <c r="L4" s="629" t="s">
        <v>42</v>
      </c>
      <c r="M4" s="549" t="s">
        <v>1360</v>
      </c>
      <c r="N4" s="549">
        <v>10</v>
      </c>
      <c r="O4" s="549">
        <v>0</v>
      </c>
      <c r="P4" s="549">
        <v>10</v>
      </c>
      <c r="Q4" s="631"/>
    </row>
    <row r="5" spans="1:17" s="143" customFormat="1" ht="25.5">
      <c r="A5" s="624" t="s">
        <v>365</v>
      </c>
      <c r="B5" s="624" t="s">
        <v>365</v>
      </c>
      <c r="C5" s="624">
        <v>2014</v>
      </c>
      <c r="D5" s="630" t="s">
        <v>21</v>
      </c>
      <c r="E5" s="646" t="s">
        <v>8</v>
      </c>
      <c r="F5" s="549" t="s">
        <v>1347</v>
      </c>
      <c r="G5" s="640" t="s">
        <v>1664</v>
      </c>
      <c r="H5" s="630" t="s">
        <v>68</v>
      </c>
      <c r="I5" s="549" t="s">
        <v>320</v>
      </c>
      <c r="J5" s="630" t="s">
        <v>1356</v>
      </c>
      <c r="K5" s="549">
        <v>2</v>
      </c>
      <c r="L5" s="629" t="s">
        <v>43</v>
      </c>
      <c r="M5" s="549" t="s">
        <v>1360</v>
      </c>
      <c r="N5" s="549">
        <v>0</v>
      </c>
      <c r="O5" s="549">
        <v>160</v>
      </c>
      <c r="P5" s="549">
        <v>160</v>
      </c>
      <c r="Q5" s="631"/>
    </row>
    <row r="6" spans="1:17" s="143" customFormat="1" ht="25.5">
      <c r="A6" s="624" t="s">
        <v>365</v>
      </c>
      <c r="B6" s="624" t="s">
        <v>365</v>
      </c>
      <c r="C6" s="624">
        <v>2014</v>
      </c>
      <c r="D6" s="630" t="s">
        <v>21</v>
      </c>
      <c r="E6" s="646" t="s">
        <v>8</v>
      </c>
      <c r="F6" s="695" t="s">
        <v>1348</v>
      </c>
      <c r="G6" s="630" t="s">
        <v>723</v>
      </c>
      <c r="H6" s="630" t="s">
        <v>68</v>
      </c>
      <c r="I6" s="549" t="s">
        <v>320</v>
      </c>
      <c r="J6" s="630" t="s">
        <v>1355</v>
      </c>
      <c r="K6" s="549">
        <v>1</v>
      </c>
      <c r="L6" s="629" t="s">
        <v>42</v>
      </c>
      <c r="M6" s="549" t="s">
        <v>1360</v>
      </c>
      <c r="N6" s="549">
        <v>8</v>
      </c>
      <c r="O6" s="549">
        <v>0</v>
      </c>
      <c r="P6" s="549">
        <v>8</v>
      </c>
      <c r="Q6" s="632"/>
    </row>
    <row r="7" spans="1:17" ht="25.5">
      <c r="A7" s="624" t="s">
        <v>365</v>
      </c>
      <c r="B7" s="625" t="s">
        <v>365</v>
      </c>
      <c r="C7" s="624">
        <v>2014</v>
      </c>
      <c r="D7" s="630" t="s">
        <v>21</v>
      </c>
      <c r="E7" s="646" t="s">
        <v>8</v>
      </c>
      <c r="F7" s="695" t="s">
        <v>1349</v>
      </c>
      <c r="G7" s="626" t="s">
        <v>745</v>
      </c>
      <c r="H7" s="628" t="s">
        <v>68</v>
      </c>
      <c r="I7" s="549" t="s">
        <v>320</v>
      </c>
      <c r="J7" s="630" t="s">
        <v>1355</v>
      </c>
      <c r="K7" s="633">
        <v>1</v>
      </c>
      <c r="L7" s="629" t="s">
        <v>42</v>
      </c>
      <c r="M7" s="634" t="s">
        <v>1360</v>
      </c>
      <c r="N7" s="633">
        <v>10</v>
      </c>
      <c r="O7" s="635">
        <v>0</v>
      </c>
      <c r="P7" s="633">
        <v>10</v>
      </c>
      <c r="Q7" s="632"/>
    </row>
    <row r="8" spans="1:17">
      <c r="A8" s="624" t="s">
        <v>365</v>
      </c>
      <c r="B8" s="625" t="s">
        <v>365</v>
      </c>
      <c r="C8" s="624">
        <v>2014</v>
      </c>
      <c r="D8" s="653" t="s">
        <v>23</v>
      </c>
      <c r="E8" s="646" t="s">
        <v>8</v>
      </c>
      <c r="F8" s="695" t="s">
        <v>1350</v>
      </c>
      <c r="G8" s="630" t="s">
        <v>706</v>
      </c>
      <c r="H8" s="628" t="s">
        <v>1354</v>
      </c>
      <c r="I8" s="549" t="s">
        <v>320</v>
      </c>
      <c r="J8" s="630" t="s">
        <v>1355</v>
      </c>
      <c r="K8" s="633">
        <v>1</v>
      </c>
      <c r="L8" s="633" t="s">
        <v>42</v>
      </c>
      <c r="M8" s="634" t="s">
        <v>1360</v>
      </c>
      <c r="N8" s="633">
        <v>12</v>
      </c>
      <c r="O8" s="635">
        <v>0</v>
      </c>
      <c r="P8" s="633">
        <v>12</v>
      </c>
      <c r="Q8" s="632"/>
    </row>
    <row r="9" spans="1:17">
      <c r="A9" s="624" t="s">
        <v>365</v>
      </c>
      <c r="B9" s="625" t="s">
        <v>365</v>
      </c>
      <c r="C9" s="624">
        <v>2014</v>
      </c>
      <c r="D9" s="653" t="s">
        <v>23</v>
      </c>
      <c r="E9" s="646" t="s">
        <v>8</v>
      </c>
      <c r="F9" s="695" t="s">
        <v>1350</v>
      </c>
      <c r="G9" s="640" t="s">
        <v>706</v>
      </c>
      <c r="H9" s="832" t="s">
        <v>1354</v>
      </c>
      <c r="I9" s="549" t="s">
        <v>320</v>
      </c>
      <c r="J9" s="630" t="s">
        <v>1357</v>
      </c>
      <c r="K9" s="633">
        <v>2</v>
      </c>
      <c r="L9" s="633" t="s">
        <v>43</v>
      </c>
      <c r="M9" s="634" t="s">
        <v>1361</v>
      </c>
      <c r="N9" s="633">
        <v>0</v>
      </c>
      <c r="O9" s="635">
        <v>36</v>
      </c>
      <c r="P9" s="633">
        <v>36</v>
      </c>
      <c r="Q9" s="632"/>
    </row>
    <row r="10" spans="1:17" ht="25.5">
      <c r="A10" s="624" t="s">
        <v>365</v>
      </c>
      <c r="B10" s="625" t="s">
        <v>365</v>
      </c>
      <c r="C10" s="624">
        <v>2014</v>
      </c>
      <c r="D10" s="630" t="s">
        <v>21</v>
      </c>
      <c r="E10" s="646" t="s">
        <v>8</v>
      </c>
      <c r="F10" s="695" t="s">
        <v>1351</v>
      </c>
      <c r="G10" s="627" t="s">
        <v>776</v>
      </c>
      <c r="H10" s="636" t="s">
        <v>112</v>
      </c>
      <c r="I10" s="549" t="s">
        <v>320</v>
      </c>
      <c r="J10" s="628" t="s">
        <v>1358</v>
      </c>
      <c r="K10" s="633">
        <v>1</v>
      </c>
      <c r="L10" s="633" t="s">
        <v>42</v>
      </c>
      <c r="M10" s="637" t="s">
        <v>1361</v>
      </c>
      <c r="N10" s="633">
        <v>0</v>
      </c>
      <c r="O10" s="635">
        <v>80</v>
      </c>
      <c r="P10" s="655">
        <v>80</v>
      </c>
      <c r="Q10" s="632"/>
    </row>
    <row r="11" spans="1:17" ht="25.5">
      <c r="A11" s="624" t="s">
        <v>365</v>
      </c>
      <c r="B11" s="625" t="s">
        <v>365</v>
      </c>
      <c r="C11" s="624">
        <v>2014</v>
      </c>
      <c r="D11" s="630" t="s">
        <v>21</v>
      </c>
      <c r="E11" s="646" t="s">
        <v>8</v>
      </c>
      <c r="F11" s="695" t="s">
        <v>1352</v>
      </c>
      <c r="G11" s="606" t="s">
        <v>1664</v>
      </c>
      <c r="H11" s="636" t="s">
        <v>68</v>
      </c>
      <c r="I11" s="549" t="s">
        <v>320</v>
      </c>
      <c r="J11" s="628" t="s">
        <v>1359</v>
      </c>
      <c r="K11" s="633">
        <v>3</v>
      </c>
      <c r="L11" s="633" t="s">
        <v>42</v>
      </c>
      <c r="M11" s="638" t="s">
        <v>1361</v>
      </c>
      <c r="N11" s="633">
        <v>0</v>
      </c>
      <c r="O11" s="635">
        <v>60</v>
      </c>
      <c r="P11" s="639">
        <v>60</v>
      </c>
      <c r="Q11" s="632"/>
    </row>
    <row r="12" spans="1:17" ht="25.5">
      <c r="A12" s="624" t="s">
        <v>365</v>
      </c>
      <c r="B12" s="605" t="s">
        <v>1135</v>
      </c>
      <c r="C12" s="624">
        <v>2014</v>
      </c>
      <c r="D12" s="604" t="s">
        <v>1345</v>
      </c>
      <c r="E12" s="646" t="s">
        <v>782</v>
      </c>
      <c r="F12" s="695" t="s">
        <v>1533</v>
      </c>
      <c r="G12" s="640" t="s">
        <v>698</v>
      </c>
      <c r="H12" s="604" t="s">
        <v>838</v>
      </c>
      <c r="I12" s="549" t="s">
        <v>320</v>
      </c>
      <c r="J12" s="630" t="s">
        <v>1355</v>
      </c>
      <c r="K12" s="633">
        <v>1</v>
      </c>
      <c r="L12" s="641" t="s">
        <v>42</v>
      </c>
      <c r="M12" s="642" t="s">
        <v>1360</v>
      </c>
      <c r="N12" s="633">
        <v>12</v>
      </c>
      <c r="O12" s="635">
        <v>0</v>
      </c>
      <c r="P12" s="633">
        <v>12</v>
      </c>
      <c r="Q12" s="632"/>
    </row>
    <row r="16" spans="1:17">
      <c r="D16" s="578"/>
    </row>
  </sheetData>
  <dataValidations disablePrompts="1" count="1">
    <dataValidation type="textLength" showInputMessage="1" showErrorMessage="1" sqref="Q4:Q12">
      <formula1>0</formula1>
      <formula2>150</formula2>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IV398"/>
  <sheetViews>
    <sheetView zoomScale="85" zoomScaleNormal="85" zoomScaleSheetLayoutView="90" zoomScalePageLayoutView="70" workbookViewId="0">
      <pane ySplit="4" topLeftCell="A293" activePane="bottomLeft" state="frozen"/>
      <selection pane="bottomLeft" activeCell="E318" sqref="E318"/>
    </sheetView>
  </sheetViews>
  <sheetFormatPr defaultColWidth="11.42578125" defaultRowHeight="12.75"/>
  <cols>
    <col min="1" max="2" width="11.42578125" style="45" customWidth="1"/>
    <col min="3" max="3" width="26.42578125" style="45" bestFit="1" customWidth="1"/>
    <col min="4" max="4" width="11.42578125" style="45" customWidth="1"/>
    <col min="5" max="5" width="25.85546875" style="45" bestFit="1" customWidth="1"/>
    <col min="6" max="6" width="19.42578125" style="45" customWidth="1"/>
    <col min="7" max="7" width="20.42578125" style="45" customWidth="1"/>
    <col min="8" max="8" width="27" style="45" bestFit="1" customWidth="1"/>
    <col min="9" max="9" width="11.42578125" style="1063" customWidth="1"/>
    <col min="10" max="10" width="27.7109375" style="45" bestFit="1" customWidth="1"/>
    <col min="11" max="11" width="14.42578125" style="45" customWidth="1"/>
    <col min="12" max="12" width="17" style="45" customWidth="1"/>
    <col min="13" max="14" width="22" style="45" customWidth="1"/>
    <col min="15" max="16" width="16.42578125" style="45" customWidth="1"/>
    <col min="17" max="18" width="17.42578125" style="45" customWidth="1"/>
    <col min="19" max="19" width="22.85546875" style="45" customWidth="1"/>
    <col min="20" max="16384" width="11.42578125" style="45"/>
  </cols>
  <sheetData>
    <row r="1" spans="1:256" ht="15.75" customHeight="1" thickBot="1">
      <c r="A1" s="43" t="s">
        <v>298</v>
      </c>
      <c r="B1" s="43"/>
      <c r="C1" s="43"/>
      <c r="D1" s="43"/>
      <c r="E1" s="43"/>
      <c r="F1" s="43"/>
      <c r="G1" s="43"/>
      <c r="H1" s="43"/>
      <c r="I1" s="1057"/>
      <c r="J1" s="43"/>
      <c r="K1" s="43"/>
      <c r="L1" s="43"/>
      <c r="N1" s="268" t="s">
        <v>0</v>
      </c>
      <c r="O1" s="270" t="s">
        <v>574</v>
      </c>
      <c r="IT1" s="137"/>
      <c r="IU1" s="137"/>
      <c r="IV1" s="137"/>
    </row>
    <row r="2" spans="1:256" ht="15.75" customHeight="1" thickBot="1">
      <c r="A2" s="44"/>
      <c r="B2" s="44"/>
      <c r="C2" s="44"/>
      <c r="D2" s="44"/>
      <c r="E2" s="44"/>
      <c r="F2" s="44"/>
      <c r="G2" s="44"/>
      <c r="H2" s="44"/>
      <c r="I2" s="1058"/>
      <c r="J2" s="44"/>
      <c r="K2" s="43"/>
      <c r="L2" s="43"/>
      <c r="N2" s="262" t="s">
        <v>282</v>
      </c>
      <c r="O2" s="269">
        <v>2014</v>
      </c>
      <c r="IT2" s="137"/>
      <c r="IU2" s="137"/>
      <c r="IV2" s="137"/>
    </row>
    <row r="3" spans="1:256" ht="12.95" customHeight="1" thickBot="1">
      <c r="A3" s="1106" t="s">
        <v>1</v>
      </c>
      <c r="B3" s="1106" t="s">
        <v>79</v>
      </c>
      <c r="C3" s="1106" t="s">
        <v>337</v>
      </c>
      <c r="D3" s="1106" t="s">
        <v>73</v>
      </c>
      <c r="E3" s="1106" t="s">
        <v>10</v>
      </c>
      <c r="F3" s="1106" t="s">
        <v>333</v>
      </c>
      <c r="G3" s="1106" t="s">
        <v>63</v>
      </c>
      <c r="H3" s="1106" t="s">
        <v>80</v>
      </c>
      <c r="I3" s="1106" t="s">
        <v>81</v>
      </c>
      <c r="J3" s="1107" t="s">
        <v>90</v>
      </c>
      <c r="K3" s="1108" t="s">
        <v>91</v>
      </c>
      <c r="L3" s="1109"/>
      <c r="M3" s="1109"/>
      <c r="N3" s="1109"/>
      <c r="O3" s="267"/>
      <c r="P3" s="46"/>
      <c r="Q3" s="46"/>
      <c r="R3" s="46"/>
    </row>
    <row r="4" spans="1:256" ht="64.5" thickBot="1">
      <c r="A4" s="1106"/>
      <c r="B4" s="1106"/>
      <c r="C4" s="1106"/>
      <c r="D4" s="1106"/>
      <c r="E4" s="1106"/>
      <c r="F4" s="1106"/>
      <c r="G4" s="1106"/>
      <c r="H4" s="1106"/>
      <c r="I4" s="1106"/>
      <c r="J4" s="1106"/>
      <c r="K4" s="263" t="s">
        <v>82</v>
      </c>
      <c r="L4" s="264" t="s">
        <v>83</v>
      </c>
      <c r="M4" s="265" t="s">
        <v>84</v>
      </c>
      <c r="N4" s="264" t="s">
        <v>239</v>
      </c>
      <c r="O4" s="266" t="s">
        <v>336</v>
      </c>
      <c r="IT4" s="137"/>
      <c r="IU4" s="137"/>
      <c r="IV4" s="137"/>
    </row>
    <row r="5" spans="1:256">
      <c r="A5" s="646" t="s">
        <v>365</v>
      </c>
      <c r="B5" s="786" t="s">
        <v>365</v>
      </c>
      <c r="C5" s="796"/>
      <c r="D5" s="797">
        <v>2014</v>
      </c>
      <c r="E5" s="785" t="s">
        <v>21</v>
      </c>
      <c r="F5" s="38" t="s">
        <v>8</v>
      </c>
      <c r="G5" s="785" t="s">
        <v>68</v>
      </c>
      <c r="H5" s="798" t="s">
        <v>1456</v>
      </c>
      <c r="I5" s="1059">
        <v>3</v>
      </c>
      <c r="J5" s="808" t="s">
        <v>1353</v>
      </c>
      <c r="K5" s="802"/>
      <c r="L5" s="796"/>
      <c r="M5" s="796">
        <v>824</v>
      </c>
      <c r="N5" s="799">
        <f t="shared" ref="N5:N36" si="0">SUM(K5:M5)</f>
        <v>824</v>
      </c>
      <c r="O5" s="790"/>
    </row>
    <row r="6" spans="1:256">
      <c r="A6" s="646" t="s">
        <v>365</v>
      </c>
      <c r="B6" s="786" t="s">
        <v>365</v>
      </c>
      <c r="C6" s="796"/>
      <c r="D6" s="797">
        <v>2014</v>
      </c>
      <c r="E6" s="785" t="s">
        <v>21</v>
      </c>
      <c r="F6" s="38" t="s">
        <v>8</v>
      </c>
      <c r="G6" s="785" t="s">
        <v>68</v>
      </c>
      <c r="H6" s="798" t="s">
        <v>1456</v>
      </c>
      <c r="I6" s="1059">
        <v>3</v>
      </c>
      <c r="J6" s="808" t="s">
        <v>1508</v>
      </c>
      <c r="K6" s="802"/>
      <c r="L6" s="796"/>
      <c r="M6" s="796">
        <v>449</v>
      </c>
      <c r="N6" s="799">
        <f t="shared" si="0"/>
        <v>449</v>
      </c>
      <c r="O6" s="790"/>
    </row>
    <row r="7" spans="1:256">
      <c r="A7" s="646" t="s">
        <v>365</v>
      </c>
      <c r="B7" s="786" t="s">
        <v>365</v>
      </c>
      <c r="C7" s="796"/>
      <c r="D7" s="797">
        <v>2014</v>
      </c>
      <c r="E7" s="785" t="s">
        <v>21</v>
      </c>
      <c r="F7" s="38" t="s">
        <v>8</v>
      </c>
      <c r="G7" s="785" t="s">
        <v>68</v>
      </c>
      <c r="H7" s="798" t="s">
        <v>1456</v>
      </c>
      <c r="I7" s="1059">
        <v>3</v>
      </c>
      <c r="J7" s="807" t="s">
        <v>1442</v>
      </c>
      <c r="K7" s="802"/>
      <c r="L7" s="796"/>
      <c r="M7" s="796">
        <v>9</v>
      </c>
      <c r="N7" s="799">
        <f t="shared" si="0"/>
        <v>9</v>
      </c>
      <c r="O7" s="790"/>
    </row>
    <row r="8" spans="1:256">
      <c r="A8" s="646" t="s">
        <v>365</v>
      </c>
      <c r="B8" s="786" t="s">
        <v>365</v>
      </c>
      <c r="C8" s="796"/>
      <c r="D8" s="797">
        <v>2014</v>
      </c>
      <c r="E8" s="785" t="s">
        <v>21</v>
      </c>
      <c r="F8" s="38" t="s">
        <v>8</v>
      </c>
      <c r="G8" s="785" t="s">
        <v>68</v>
      </c>
      <c r="H8" s="798" t="s">
        <v>1456</v>
      </c>
      <c r="I8" s="1059">
        <v>3</v>
      </c>
      <c r="J8" s="807" t="s">
        <v>1443</v>
      </c>
      <c r="K8" s="802"/>
      <c r="L8" s="796"/>
      <c r="M8" s="796">
        <v>16</v>
      </c>
      <c r="N8" s="799">
        <f t="shared" si="0"/>
        <v>16</v>
      </c>
      <c r="O8" s="790"/>
    </row>
    <row r="9" spans="1:256">
      <c r="A9" s="646" t="s">
        <v>365</v>
      </c>
      <c r="B9" s="786" t="s">
        <v>365</v>
      </c>
      <c r="C9" s="796"/>
      <c r="D9" s="797">
        <v>2014</v>
      </c>
      <c r="E9" s="785" t="s">
        <v>21</v>
      </c>
      <c r="F9" s="38" t="s">
        <v>8</v>
      </c>
      <c r="G9" s="785" t="s">
        <v>68</v>
      </c>
      <c r="H9" s="798" t="s">
        <v>1456</v>
      </c>
      <c r="I9" s="1059">
        <v>3</v>
      </c>
      <c r="J9" s="807" t="s">
        <v>1444</v>
      </c>
      <c r="K9" s="802"/>
      <c r="L9" s="796"/>
      <c r="M9" s="796">
        <v>5</v>
      </c>
      <c r="N9" s="799">
        <f t="shared" si="0"/>
        <v>5</v>
      </c>
      <c r="O9" s="790"/>
    </row>
    <row r="10" spans="1:256">
      <c r="A10" s="646" t="s">
        <v>365</v>
      </c>
      <c r="B10" s="786" t="s">
        <v>365</v>
      </c>
      <c r="C10" s="796"/>
      <c r="D10" s="797">
        <v>2014</v>
      </c>
      <c r="E10" s="785" t="s">
        <v>21</v>
      </c>
      <c r="F10" s="38" t="s">
        <v>8</v>
      </c>
      <c r="G10" s="785" t="s">
        <v>68</v>
      </c>
      <c r="H10" s="798" t="s">
        <v>1456</v>
      </c>
      <c r="I10" s="1059">
        <v>3</v>
      </c>
      <c r="J10" s="808" t="s">
        <v>711</v>
      </c>
      <c r="K10" s="802"/>
      <c r="L10" s="796"/>
      <c r="M10" s="796">
        <v>2</v>
      </c>
      <c r="N10" s="799">
        <f t="shared" si="0"/>
        <v>2</v>
      </c>
      <c r="O10" s="790"/>
    </row>
    <row r="11" spans="1:256">
      <c r="A11" s="646" t="s">
        <v>365</v>
      </c>
      <c r="B11" s="786" t="s">
        <v>365</v>
      </c>
      <c r="C11" s="796"/>
      <c r="D11" s="797">
        <v>2014</v>
      </c>
      <c r="E11" s="785" t="s">
        <v>21</v>
      </c>
      <c r="F11" s="38" t="s">
        <v>8</v>
      </c>
      <c r="G11" s="785" t="s">
        <v>68</v>
      </c>
      <c r="H11" s="798" t="s">
        <v>1456</v>
      </c>
      <c r="I11" s="1059">
        <v>3</v>
      </c>
      <c r="J11" s="808" t="s">
        <v>724</v>
      </c>
      <c r="K11" s="802"/>
      <c r="L11" s="796"/>
      <c r="M11" s="796">
        <v>48</v>
      </c>
      <c r="N11" s="799">
        <f t="shared" si="0"/>
        <v>48</v>
      </c>
      <c r="O11" s="790"/>
    </row>
    <row r="12" spans="1:256">
      <c r="A12" s="646" t="s">
        <v>365</v>
      </c>
      <c r="B12" s="786" t="s">
        <v>365</v>
      </c>
      <c r="C12" s="796"/>
      <c r="D12" s="797">
        <v>2014</v>
      </c>
      <c r="E12" s="785" t="s">
        <v>21</v>
      </c>
      <c r="F12" s="38" t="s">
        <v>8</v>
      </c>
      <c r="G12" s="785" t="s">
        <v>68</v>
      </c>
      <c r="H12" s="798" t="s">
        <v>1456</v>
      </c>
      <c r="I12" s="1059">
        <v>3</v>
      </c>
      <c r="J12" s="813" t="s">
        <v>723</v>
      </c>
      <c r="K12" s="802">
        <v>359</v>
      </c>
      <c r="L12" s="796"/>
      <c r="M12" s="796">
        <v>48</v>
      </c>
      <c r="N12" s="799">
        <f t="shared" si="0"/>
        <v>407</v>
      </c>
      <c r="O12" s="790"/>
    </row>
    <row r="13" spans="1:256">
      <c r="A13" s="646" t="s">
        <v>365</v>
      </c>
      <c r="B13" s="786" t="s">
        <v>365</v>
      </c>
      <c r="C13" s="796"/>
      <c r="D13" s="797">
        <v>2014</v>
      </c>
      <c r="E13" s="785" t="s">
        <v>21</v>
      </c>
      <c r="F13" s="38" t="s">
        <v>8</v>
      </c>
      <c r="G13" s="785" t="s">
        <v>68</v>
      </c>
      <c r="H13" s="798" t="s">
        <v>1457</v>
      </c>
      <c r="I13" s="1059">
        <v>3</v>
      </c>
      <c r="J13" s="808" t="s">
        <v>1353</v>
      </c>
      <c r="K13" s="802"/>
      <c r="L13" s="796"/>
      <c r="M13" s="796">
        <v>7</v>
      </c>
      <c r="N13" s="799">
        <f t="shared" si="0"/>
        <v>7</v>
      </c>
      <c r="O13" s="790"/>
    </row>
    <row r="14" spans="1:256">
      <c r="A14" s="646" t="s">
        <v>365</v>
      </c>
      <c r="B14" s="786" t="s">
        <v>365</v>
      </c>
      <c r="C14" s="796"/>
      <c r="D14" s="797">
        <v>2014</v>
      </c>
      <c r="E14" s="785" t="s">
        <v>21</v>
      </c>
      <c r="F14" s="38" t="s">
        <v>8</v>
      </c>
      <c r="G14" s="785" t="s">
        <v>68</v>
      </c>
      <c r="H14" s="798" t="s">
        <v>1457</v>
      </c>
      <c r="I14" s="1059">
        <v>3</v>
      </c>
      <c r="J14" s="807" t="s">
        <v>1442</v>
      </c>
      <c r="K14" s="802"/>
      <c r="L14" s="796"/>
      <c r="M14" s="796">
        <v>36</v>
      </c>
      <c r="N14" s="799">
        <f t="shared" si="0"/>
        <v>36</v>
      </c>
      <c r="O14" s="790"/>
    </row>
    <row r="15" spans="1:256">
      <c r="A15" s="646" t="s">
        <v>365</v>
      </c>
      <c r="B15" s="786" t="s">
        <v>365</v>
      </c>
      <c r="C15" s="796"/>
      <c r="D15" s="797">
        <v>2014</v>
      </c>
      <c r="E15" s="785" t="s">
        <v>21</v>
      </c>
      <c r="F15" s="38" t="s">
        <v>8</v>
      </c>
      <c r="G15" s="785" t="s">
        <v>68</v>
      </c>
      <c r="H15" s="798" t="s">
        <v>1457</v>
      </c>
      <c r="I15" s="1059">
        <v>3</v>
      </c>
      <c r="J15" s="807" t="s">
        <v>1443</v>
      </c>
      <c r="K15" s="802"/>
      <c r="L15" s="796"/>
      <c r="M15" s="796">
        <v>2</v>
      </c>
      <c r="N15" s="799">
        <f t="shared" si="0"/>
        <v>2</v>
      </c>
      <c r="O15" s="790"/>
    </row>
    <row r="16" spans="1:256">
      <c r="A16" s="646" t="s">
        <v>365</v>
      </c>
      <c r="B16" s="786" t="s">
        <v>365</v>
      </c>
      <c r="C16" s="796"/>
      <c r="D16" s="797">
        <v>2014</v>
      </c>
      <c r="E16" s="785" t="s">
        <v>21</v>
      </c>
      <c r="F16" s="38" t="s">
        <v>8</v>
      </c>
      <c r="G16" s="785" t="s">
        <v>68</v>
      </c>
      <c r="H16" s="798" t="s">
        <v>1457</v>
      </c>
      <c r="I16" s="1059">
        <v>3</v>
      </c>
      <c r="J16" s="813" t="s">
        <v>723</v>
      </c>
      <c r="K16" s="802">
        <v>16</v>
      </c>
      <c r="L16" s="796"/>
      <c r="M16" s="796">
        <v>1</v>
      </c>
      <c r="N16" s="799">
        <f t="shared" si="0"/>
        <v>17</v>
      </c>
      <c r="O16" s="790"/>
    </row>
    <row r="17" spans="1:15">
      <c r="A17" s="646" t="s">
        <v>365</v>
      </c>
      <c r="B17" s="786" t="s">
        <v>365</v>
      </c>
      <c r="C17" s="796"/>
      <c r="D17" s="797">
        <v>2014</v>
      </c>
      <c r="E17" s="785" t="s">
        <v>21</v>
      </c>
      <c r="F17" s="38" t="s">
        <v>8</v>
      </c>
      <c r="G17" s="785" t="s">
        <v>68</v>
      </c>
      <c r="H17" s="798" t="s">
        <v>1458</v>
      </c>
      <c r="I17" s="1059">
        <v>3</v>
      </c>
      <c r="J17" s="808" t="s">
        <v>1353</v>
      </c>
      <c r="K17" s="802"/>
      <c r="L17" s="796"/>
      <c r="M17" s="796">
        <v>10</v>
      </c>
      <c r="N17" s="799">
        <f t="shared" si="0"/>
        <v>10</v>
      </c>
      <c r="O17" s="790"/>
    </row>
    <row r="18" spans="1:15">
      <c r="A18" s="646" t="s">
        <v>365</v>
      </c>
      <c r="B18" s="786" t="s">
        <v>365</v>
      </c>
      <c r="C18" s="796"/>
      <c r="D18" s="797">
        <v>2014</v>
      </c>
      <c r="E18" s="785" t="s">
        <v>21</v>
      </c>
      <c r="F18" s="38" t="s">
        <v>8</v>
      </c>
      <c r="G18" s="785" t="s">
        <v>68</v>
      </c>
      <c r="H18" s="798" t="s">
        <v>1458</v>
      </c>
      <c r="I18" s="1059">
        <v>3</v>
      </c>
      <c r="J18" s="808" t="s">
        <v>1508</v>
      </c>
      <c r="K18" s="802"/>
      <c r="L18" s="796"/>
      <c r="M18" s="796">
        <v>1</v>
      </c>
      <c r="N18" s="799">
        <f t="shared" si="0"/>
        <v>1</v>
      </c>
      <c r="O18" s="790"/>
    </row>
    <row r="19" spans="1:15">
      <c r="A19" s="646" t="s">
        <v>365</v>
      </c>
      <c r="B19" s="786" t="s">
        <v>365</v>
      </c>
      <c r="C19" s="796"/>
      <c r="D19" s="797">
        <v>2014</v>
      </c>
      <c r="E19" s="785" t="s">
        <v>21</v>
      </c>
      <c r="F19" s="38" t="s">
        <v>8</v>
      </c>
      <c r="G19" s="785" t="s">
        <v>68</v>
      </c>
      <c r="H19" s="798" t="s">
        <v>1458</v>
      </c>
      <c r="I19" s="1059">
        <v>3</v>
      </c>
      <c r="J19" s="813" t="s">
        <v>723</v>
      </c>
      <c r="K19" s="802">
        <v>5</v>
      </c>
      <c r="L19" s="796"/>
      <c r="M19" s="796">
        <v>2</v>
      </c>
      <c r="N19" s="799">
        <f t="shared" si="0"/>
        <v>7</v>
      </c>
      <c r="O19" s="790"/>
    </row>
    <row r="20" spans="1:15">
      <c r="A20" s="646" t="s">
        <v>365</v>
      </c>
      <c r="B20" s="786" t="s">
        <v>365</v>
      </c>
      <c r="C20" s="796"/>
      <c r="D20" s="797">
        <v>2014</v>
      </c>
      <c r="E20" s="785" t="s">
        <v>21</v>
      </c>
      <c r="F20" s="38" t="s">
        <v>8</v>
      </c>
      <c r="G20" s="785" t="s">
        <v>68</v>
      </c>
      <c r="H20" s="798" t="s">
        <v>1486</v>
      </c>
      <c r="I20" s="1059">
        <v>1</v>
      </c>
      <c r="J20" s="808" t="s">
        <v>1353</v>
      </c>
      <c r="K20" s="802"/>
      <c r="L20" s="796"/>
      <c r="M20" s="796">
        <v>199</v>
      </c>
      <c r="N20" s="799">
        <f t="shared" si="0"/>
        <v>199</v>
      </c>
      <c r="O20" s="790"/>
    </row>
    <row r="21" spans="1:15">
      <c r="A21" s="646" t="s">
        <v>365</v>
      </c>
      <c r="B21" s="786" t="s">
        <v>365</v>
      </c>
      <c r="C21" s="796"/>
      <c r="D21" s="797">
        <v>2014</v>
      </c>
      <c r="E21" s="785" t="s">
        <v>21</v>
      </c>
      <c r="F21" s="38" t="s">
        <v>8</v>
      </c>
      <c r="G21" s="785" t="s">
        <v>68</v>
      </c>
      <c r="H21" s="798" t="s">
        <v>1486</v>
      </c>
      <c r="I21" s="1059">
        <v>1</v>
      </c>
      <c r="J21" s="808" t="s">
        <v>1508</v>
      </c>
      <c r="K21" s="802"/>
      <c r="L21" s="796"/>
      <c r="M21" s="796">
        <v>2</v>
      </c>
      <c r="N21" s="799">
        <f t="shared" si="0"/>
        <v>2</v>
      </c>
      <c r="O21" s="790"/>
    </row>
    <row r="22" spans="1:15">
      <c r="A22" s="646" t="s">
        <v>365</v>
      </c>
      <c r="B22" s="786" t="s">
        <v>365</v>
      </c>
      <c r="C22" s="796"/>
      <c r="D22" s="797">
        <v>2014</v>
      </c>
      <c r="E22" s="785" t="s">
        <v>21</v>
      </c>
      <c r="F22" s="38" t="s">
        <v>8</v>
      </c>
      <c r="G22" s="785" t="s">
        <v>68</v>
      </c>
      <c r="H22" s="798" t="s">
        <v>1486</v>
      </c>
      <c r="I22" s="1059">
        <v>1</v>
      </c>
      <c r="J22" s="807" t="s">
        <v>1442</v>
      </c>
      <c r="K22" s="802"/>
      <c r="L22" s="796"/>
      <c r="M22" s="796">
        <v>64</v>
      </c>
      <c r="N22" s="799">
        <f t="shared" si="0"/>
        <v>64</v>
      </c>
      <c r="O22" s="790"/>
    </row>
    <row r="23" spans="1:15">
      <c r="A23" s="646" t="s">
        <v>365</v>
      </c>
      <c r="B23" s="786" t="s">
        <v>365</v>
      </c>
      <c r="C23" s="796"/>
      <c r="D23" s="797">
        <v>2014</v>
      </c>
      <c r="E23" s="785" t="s">
        <v>21</v>
      </c>
      <c r="F23" s="38" t="s">
        <v>8</v>
      </c>
      <c r="G23" s="785" t="s">
        <v>68</v>
      </c>
      <c r="H23" s="798" t="s">
        <v>1486</v>
      </c>
      <c r="I23" s="1059">
        <v>1</v>
      </c>
      <c r="J23" s="807" t="s">
        <v>1443</v>
      </c>
      <c r="K23" s="802"/>
      <c r="L23" s="796"/>
      <c r="M23" s="796">
        <v>3</v>
      </c>
      <c r="N23" s="799">
        <f t="shared" si="0"/>
        <v>3</v>
      </c>
      <c r="O23" s="790"/>
    </row>
    <row r="24" spans="1:15">
      <c r="A24" s="646" t="s">
        <v>365</v>
      </c>
      <c r="B24" s="786" t="s">
        <v>365</v>
      </c>
      <c r="C24" s="796"/>
      <c r="D24" s="797">
        <v>2014</v>
      </c>
      <c r="E24" s="785" t="s">
        <v>21</v>
      </c>
      <c r="F24" s="38" t="s">
        <v>8</v>
      </c>
      <c r="G24" s="785" t="s">
        <v>68</v>
      </c>
      <c r="H24" s="798" t="s">
        <v>1486</v>
      </c>
      <c r="I24" s="1059">
        <v>1</v>
      </c>
      <c r="J24" s="807" t="s">
        <v>1444</v>
      </c>
      <c r="K24" s="802"/>
      <c r="L24" s="796"/>
      <c r="M24" s="796">
        <v>481</v>
      </c>
      <c r="N24" s="799">
        <f t="shared" si="0"/>
        <v>481</v>
      </c>
      <c r="O24" s="790"/>
    </row>
    <row r="25" spans="1:15">
      <c r="A25" s="646" t="s">
        <v>365</v>
      </c>
      <c r="B25" s="786" t="s">
        <v>365</v>
      </c>
      <c r="C25" s="796"/>
      <c r="D25" s="797">
        <v>2014</v>
      </c>
      <c r="E25" s="785" t="s">
        <v>21</v>
      </c>
      <c r="F25" s="38" t="s">
        <v>8</v>
      </c>
      <c r="G25" s="785" t="s">
        <v>68</v>
      </c>
      <c r="H25" s="798" t="s">
        <v>1486</v>
      </c>
      <c r="I25" s="1059">
        <v>1</v>
      </c>
      <c r="J25" s="808" t="s">
        <v>711</v>
      </c>
      <c r="K25" s="802"/>
      <c r="L25" s="796"/>
      <c r="M25" s="796">
        <v>133</v>
      </c>
      <c r="N25" s="799">
        <f t="shared" si="0"/>
        <v>133</v>
      </c>
      <c r="O25" s="790"/>
    </row>
    <row r="26" spans="1:15">
      <c r="A26" s="646" t="s">
        <v>365</v>
      </c>
      <c r="B26" s="786" t="s">
        <v>365</v>
      </c>
      <c r="C26" s="796"/>
      <c r="D26" s="797">
        <v>2014</v>
      </c>
      <c r="E26" s="785" t="s">
        <v>21</v>
      </c>
      <c r="F26" s="38" t="s">
        <v>8</v>
      </c>
      <c r="G26" s="785" t="s">
        <v>68</v>
      </c>
      <c r="H26" s="798" t="s">
        <v>1486</v>
      </c>
      <c r="I26" s="1059">
        <v>1</v>
      </c>
      <c r="J26" s="808" t="s">
        <v>724</v>
      </c>
      <c r="K26" s="802"/>
      <c r="L26" s="796"/>
      <c r="M26" s="796">
        <v>21</v>
      </c>
      <c r="N26" s="799">
        <f t="shared" si="0"/>
        <v>21</v>
      </c>
      <c r="O26" s="790"/>
    </row>
    <row r="27" spans="1:15">
      <c r="A27" s="646" t="s">
        <v>365</v>
      </c>
      <c r="B27" s="786" t="s">
        <v>365</v>
      </c>
      <c r="C27" s="796"/>
      <c r="D27" s="797">
        <v>2014</v>
      </c>
      <c r="E27" s="785" t="s">
        <v>21</v>
      </c>
      <c r="F27" s="38" t="s">
        <v>8</v>
      </c>
      <c r="G27" s="785" t="s">
        <v>68</v>
      </c>
      <c r="H27" s="798" t="s">
        <v>1486</v>
      </c>
      <c r="I27" s="1059">
        <v>1</v>
      </c>
      <c r="J27" s="808" t="s">
        <v>735</v>
      </c>
      <c r="K27" s="802"/>
      <c r="L27" s="796"/>
      <c r="M27" s="796">
        <v>2</v>
      </c>
      <c r="N27" s="799">
        <f t="shared" si="0"/>
        <v>2</v>
      </c>
      <c r="O27" s="790"/>
    </row>
    <row r="28" spans="1:15">
      <c r="A28" s="646" t="s">
        <v>365</v>
      </c>
      <c r="B28" s="786" t="s">
        <v>365</v>
      </c>
      <c r="C28" s="796"/>
      <c r="D28" s="797">
        <v>2014</v>
      </c>
      <c r="E28" s="785" t="s">
        <v>21</v>
      </c>
      <c r="F28" s="38" t="s">
        <v>8</v>
      </c>
      <c r="G28" s="785" t="s">
        <v>68</v>
      </c>
      <c r="H28" s="798" t="s">
        <v>1459</v>
      </c>
      <c r="I28" s="1059">
        <v>1</v>
      </c>
      <c r="J28" s="808" t="s">
        <v>1353</v>
      </c>
      <c r="K28" s="802"/>
      <c r="L28" s="796"/>
      <c r="M28" s="796">
        <v>226</v>
      </c>
      <c r="N28" s="799">
        <f t="shared" si="0"/>
        <v>226</v>
      </c>
      <c r="O28" s="790"/>
    </row>
    <row r="29" spans="1:15">
      <c r="A29" s="646" t="s">
        <v>365</v>
      </c>
      <c r="B29" s="786" t="s">
        <v>365</v>
      </c>
      <c r="C29" s="796"/>
      <c r="D29" s="797">
        <v>2014</v>
      </c>
      <c r="E29" s="785" t="s">
        <v>21</v>
      </c>
      <c r="F29" s="38" t="s">
        <v>8</v>
      </c>
      <c r="G29" s="785" t="s">
        <v>68</v>
      </c>
      <c r="H29" s="798" t="s">
        <v>1459</v>
      </c>
      <c r="I29" s="1059">
        <v>1</v>
      </c>
      <c r="J29" s="808" t="s">
        <v>1508</v>
      </c>
      <c r="K29" s="802"/>
      <c r="L29" s="796"/>
      <c r="M29" s="796">
        <v>191</v>
      </c>
      <c r="N29" s="799">
        <f t="shared" si="0"/>
        <v>191</v>
      </c>
      <c r="O29" s="790"/>
    </row>
    <row r="30" spans="1:15">
      <c r="A30" s="646" t="s">
        <v>365</v>
      </c>
      <c r="B30" s="786" t="s">
        <v>365</v>
      </c>
      <c r="C30" s="796"/>
      <c r="D30" s="797">
        <v>2014</v>
      </c>
      <c r="E30" s="785" t="s">
        <v>21</v>
      </c>
      <c r="F30" s="38" t="s">
        <v>8</v>
      </c>
      <c r="G30" s="785" t="s">
        <v>68</v>
      </c>
      <c r="H30" s="798" t="s">
        <v>1459</v>
      </c>
      <c r="I30" s="1059">
        <v>1</v>
      </c>
      <c r="J30" s="813" t="s">
        <v>723</v>
      </c>
      <c r="K30" s="802">
        <v>85</v>
      </c>
      <c r="L30" s="796"/>
      <c r="M30" s="796">
        <v>2</v>
      </c>
      <c r="N30" s="799">
        <f t="shared" si="0"/>
        <v>87</v>
      </c>
      <c r="O30" s="790"/>
    </row>
    <row r="31" spans="1:15">
      <c r="A31" s="646" t="s">
        <v>365</v>
      </c>
      <c r="B31" s="786" t="s">
        <v>365</v>
      </c>
      <c r="C31" s="796"/>
      <c r="D31" s="797">
        <v>2014</v>
      </c>
      <c r="E31" s="785" t="s">
        <v>21</v>
      </c>
      <c r="F31" s="38" t="s">
        <v>8</v>
      </c>
      <c r="G31" s="785" t="s">
        <v>68</v>
      </c>
      <c r="H31" s="798" t="s">
        <v>1460</v>
      </c>
      <c r="I31" s="1059">
        <v>1</v>
      </c>
      <c r="J31" s="813" t="s">
        <v>723</v>
      </c>
      <c r="K31" s="802"/>
      <c r="L31" s="796"/>
      <c r="M31" s="796">
        <v>2</v>
      </c>
      <c r="N31" s="799">
        <f t="shared" si="0"/>
        <v>2</v>
      </c>
      <c r="O31" s="790"/>
    </row>
    <row r="32" spans="1:15">
      <c r="A32" s="646" t="s">
        <v>365</v>
      </c>
      <c r="B32" s="786" t="s">
        <v>365</v>
      </c>
      <c r="C32" s="796"/>
      <c r="D32" s="797">
        <v>2014</v>
      </c>
      <c r="E32" s="785" t="s">
        <v>21</v>
      </c>
      <c r="F32" s="38" t="s">
        <v>8</v>
      </c>
      <c r="G32" s="785" t="s">
        <v>68</v>
      </c>
      <c r="H32" s="798" t="s">
        <v>1461</v>
      </c>
      <c r="I32" s="1059">
        <v>3</v>
      </c>
      <c r="J32" s="813" t="s">
        <v>723</v>
      </c>
      <c r="K32" s="802">
        <v>1</v>
      </c>
      <c r="L32" s="796"/>
      <c r="M32" s="796"/>
      <c r="N32" s="799">
        <f t="shared" si="0"/>
        <v>1</v>
      </c>
      <c r="O32" s="790"/>
    </row>
    <row r="33" spans="1:15">
      <c r="A33" s="646" t="s">
        <v>365</v>
      </c>
      <c r="B33" s="786" t="s">
        <v>365</v>
      </c>
      <c r="C33" s="796"/>
      <c r="D33" s="797">
        <v>2014</v>
      </c>
      <c r="E33" s="785" t="s">
        <v>21</v>
      </c>
      <c r="F33" s="38" t="s">
        <v>8</v>
      </c>
      <c r="G33" s="785" t="s">
        <v>68</v>
      </c>
      <c r="H33" s="798" t="s">
        <v>1507</v>
      </c>
      <c r="I33" s="1059">
        <v>2</v>
      </c>
      <c r="J33" s="808" t="s">
        <v>735</v>
      </c>
      <c r="K33" s="802"/>
      <c r="L33" s="796"/>
      <c r="M33" s="796">
        <v>2</v>
      </c>
      <c r="N33" s="799">
        <f t="shared" si="0"/>
        <v>2</v>
      </c>
      <c r="O33" s="790"/>
    </row>
    <row r="34" spans="1:15">
      <c r="A34" s="646" t="s">
        <v>365</v>
      </c>
      <c r="B34" s="786" t="s">
        <v>365</v>
      </c>
      <c r="C34" s="796"/>
      <c r="D34" s="797">
        <v>2014</v>
      </c>
      <c r="E34" s="785" t="s">
        <v>21</v>
      </c>
      <c r="F34" s="38" t="s">
        <v>8</v>
      </c>
      <c r="G34" s="785" t="s">
        <v>68</v>
      </c>
      <c r="H34" s="798" t="s">
        <v>1447</v>
      </c>
      <c r="I34" s="1059">
        <v>2</v>
      </c>
      <c r="J34" s="808" t="s">
        <v>735</v>
      </c>
      <c r="K34" s="802"/>
      <c r="L34" s="796"/>
      <c r="M34" s="796">
        <v>3</v>
      </c>
      <c r="N34" s="799">
        <f t="shared" si="0"/>
        <v>3</v>
      </c>
      <c r="O34" s="790"/>
    </row>
    <row r="35" spans="1:15">
      <c r="A35" s="646" t="s">
        <v>365</v>
      </c>
      <c r="B35" s="646" t="s">
        <v>365</v>
      </c>
      <c r="C35" s="796"/>
      <c r="D35" s="797">
        <v>2014</v>
      </c>
      <c r="E35" s="28" t="s">
        <v>23</v>
      </c>
      <c r="F35" s="38" t="s">
        <v>8</v>
      </c>
      <c r="G35" s="785" t="s">
        <v>68</v>
      </c>
      <c r="H35" s="798" t="s">
        <v>1447</v>
      </c>
      <c r="I35" s="1059">
        <v>2</v>
      </c>
      <c r="J35" s="812" t="s">
        <v>706</v>
      </c>
      <c r="K35" s="802">
        <v>152</v>
      </c>
      <c r="L35" s="796"/>
      <c r="M35" s="796">
        <v>156</v>
      </c>
      <c r="N35" s="799">
        <f t="shared" si="0"/>
        <v>308</v>
      </c>
      <c r="O35" s="790"/>
    </row>
    <row r="36" spans="1:15">
      <c r="A36" s="646" t="s">
        <v>365</v>
      </c>
      <c r="B36" s="646" t="s">
        <v>365</v>
      </c>
      <c r="C36" s="796"/>
      <c r="D36" s="797">
        <v>2014</v>
      </c>
      <c r="E36" s="28" t="s">
        <v>23</v>
      </c>
      <c r="F36" s="38" t="s">
        <v>8</v>
      </c>
      <c r="G36" s="28" t="s">
        <v>1537</v>
      </c>
      <c r="H36" s="798" t="s">
        <v>1447</v>
      </c>
      <c r="I36" s="1059">
        <v>2</v>
      </c>
      <c r="J36" s="812" t="s">
        <v>706</v>
      </c>
      <c r="K36" s="802">
        <f>1428+571</f>
        <v>1999</v>
      </c>
      <c r="L36" s="796"/>
      <c r="M36" s="796">
        <v>156</v>
      </c>
      <c r="N36" s="799">
        <f t="shared" si="0"/>
        <v>2155</v>
      </c>
      <c r="O36" s="790"/>
    </row>
    <row r="37" spans="1:15">
      <c r="A37" s="646" t="s">
        <v>365</v>
      </c>
      <c r="B37" s="786" t="s">
        <v>365</v>
      </c>
      <c r="C37" s="796"/>
      <c r="D37" s="797">
        <v>2014</v>
      </c>
      <c r="E37" s="785" t="s">
        <v>21</v>
      </c>
      <c r="F37" s="38" t="s">
        <v>8</v>
      </c>
      <c r="G37" s="785" t="s">
        <v>68</v>
      </c>
      <c r="H37" s="798" t="s">
        <v>1485</v>
      </c>
      <c r="I37" s="1059">
        <v>3</v>
      </c>
      <c r="J37" s="808" t="s">
        <v>1353</v>
      </c>
      <c r="K37" s="802"/>
      <c r="L37" s="796"/>
      <c r="M37" s="796">
        <v>4830</v>
      </c>
      <c r="N37" s="799">
        <f t="shared" ref="N37:N68" si="1">SUM(K37:M37)</f>
        <v>4830</v>
      </c>
      <c r="O37" s="790"/>
    </row>
    <row r="38" spans="1:15">
      <c r="A38" s="646" t="s">
        <v>365</v>
      </c>
      <c r="B38" s="786" t="s">
        <v>365</v>
      </c>
      <c r="C38" s="796"/>
      <c r="D38" s="797">
        <v>2014</v>
      </c>
      <c r="E38" s="785" t="s">
        <v>21</v>
      </c>
      <c r="F38" s="38" t="s">
        <v>8</v>
      </c>
      <c r="G38" s="785" t="s">
        <v>68</v>
      </c>
      <c r="H38" s="798" t="s">
        <v>1485</v>
      </c>
      <c r="I38" s="1059">
        <v>3</v>
      </c>
      <c r="J38" s="808" t="s">
        <v>1508</v>
      </c>
      <c r="K38" s="802"/>
      <c r="L38" s="796"/>
      <c r="M38" s="796">
        <v>805</v>
      </c>
      <c r="N38" s="799">
        <f t="shared" si="1"/>
        <v>805</v>
      </c>
      <c r="O38" s="790"/>
    </row>
    <row r="39" spans="1:15">
      <c r="A39" s="646" t="s">
        <v>365</v>
      </c>
      <c r="B39" s="786" t="s">
        <v>365</v>
      </c>
      <c r="C39" s="796"/>
      <c r="D39" s="797">
        <v>2014</v>
      </c>
      <c r="E39" s="785" t="s">
        <v>21</v>
      </c>
      <c r="F39" s="38" t="s">
        <v>8</v>
      </c>
      <c r="G39" s="785" t="s">
        <v>68</v>
      </c>
      <c r="H39" s="798" t="s">
        <v>1485</v>
      </c>
      <c r="I39" s="1059">
        <v>3</v>
      </c>
      <c r="J39" s="807" t="s">
        <v>1442</v>
      </c>
      <c r="K39" s="802"/>
      <c r="L39" s="796"/>
      <c r="M39" s="796">
        <v>81</v>
      </c>
      <c r="N39" s="799">
        <f t="shared" si="1"/>
        <v>81</v>
      </c>
      <c r="O39" s="790"/>
    </row>
    <row r="40" spans="1:15">
      <c r="A40" s="646" t="s">
        <v>365</v>
      </c>
      <c r="B40" s="786" t="s">
        <v>365</v>
      </c>
      <c r="C40" s="796"/>
      <c r="D40" s="797">
        <v>2014</v>
      </c>
      <c r="E40" s="785" t="s">
        <v>21</v>
      </c>
      <c r="F40" s="38" t="s">
        <v>8</v>
      </c>
      <c r="G40" s="785" t="s">
        <v>68</v>
      </c>
      <c r="H40" s="798" t="s">
        <v>1485</v>
      </c>
      <c r="I40" s="1059">
        <v>3</v>
      </c>
      <c r="J40" s="807" t="s">
        <v>1443</v>
      </c>
      <c r="K40" s="802"/>
      <c r="L40" s="796"/>
      <c r="M40" s="796">
        <v>122</v>
      </c>
      <c r="N40" s="799">
        <f t="shared" si="1"/>
        <v>122</v>
      </c>
      <c r="O40" s="790"/>
    </row>
    <row r="41" spans="1:15">
      <c r="A41" s="646" t="s">
        <v>365</v>
      </c>
      <c r="B41" s="786" t="s">
        <v>365</v>
      </c>
      <c r="C41" s="796"/>
      <c r="D41" s="797">
        <v>2014</v>
      </c>
      <c r="E41" s="785" t="s">
        <v>21</v>
      </c>
      <c r="F41" s="38" t="s">
        <v>8</v>
      </c>
      <c r="G41" s="785" t="s">
        <v>68</v>
      </c>
      <c r="H41" s="798" t="s">
        <v>1485</v>
      </c>
      <c r="I41" s="1059">
        <v>3</v>
      </c>
      <c r="J41" s="807" t="s">
        <v>1444</v>
      </c>
      <c r="K41" s="802"/>
      <c r="L41" s="796"/>
      <c r="M41" s="796">
        <v>23</v>
      </c>
      <c r="N41" s="799">
        <f t="shared" si="1"/>
        <v>23</v>
      </c>
      <c r="O41" s="790"/>
    </row>
    <row r="42" spans="1:15">
      <c r="A42" s="646" t="s">
        <v>365</v>
      </c>
      <c r="B42" s="786" t="s">
        <v>365</v>
      </c>
      <c r="C42" s="796"/>
      <c r="D42" s="797">
        <v>2014</v>
      </c>
      <c r="E42" s="785" t="s">
        <v>21</v>
      </c>
      <c r="F42" s="38" t="s">
        <v>8</v>
      </c>
      <c r="G42" s="785" t="s">
        <v>68</v>
      </c>
      <c r="H42" s="798" t="s">
        <v>1485</v>
      </c>
      <c r="I42" s="1059">
        <v>3</v>
      </c>
      <c r="J42" s="808" t="s">
        <v>724</v>
      </c>
      <c r="K42" s="802"/>
      <c r="L42" s="796"/>
      <c r="M42" s="796">
        <v>272</v>
      </c>
      <c r="N42" s="799">
        <f t="shared" si="1"/>
        <v>272</v>
      </c>
      <c r="O42" s="790"/>
    </row>
    <row r="43" spans="1:15">
      <c r="A43" s="646" t="s">
        <v>365</v>
      </c>
      <c r="B43" s="786" t="s">
        <v>365</v>
      </c>
      <c r="C43" s="796"/>
      <c r="D43" s="797">
        <v>2014</v>
      </c>
      <c r="E43" s="785" t="s">
        <v>21</v>
      </c>
      <c r="F43" s="38" t="s">
        <v>8</v>
      </c>
      <c r="G43" s="785" t="s">
        <v>68</v>
      </c>
      <c r="H43" s="798" t="s">
        <v>1485</v>
      </c>
      <c r="I43" s="1059">
        <v>3</v>
      </c>
      <c r="J43" s="813" t="s">
        <v>723</v>
      </c>
      <c r="K43" s="802">
        <v>2</v>
      </c>
      <c r="L43" s="796"/>
      <c r="M43" s="796">
        <v>6</v>
      </c>
      <c r="N43" s="799">
        <f t="shared" si="1"/>
        <v>8</v>
      </c>
      <c r="O43" s="790"/>
    </row>
    <row r="44" spans="1:15">
      <c r="A44" s="646" t="s">
        <v>365</v>
      </c>
      <c r="B44" s="786" t="s">
        <v>365</v>
      </c>
      <c r="C44" s="796"/>
      <c r="D44" s="797">
        <v>2014</v>
      </c>
      <c r="E44" s="785" t="s">
        <v>21</v>
      </c>
      <c r="F44" s="38" t="s">
        <v>8</v>
      </c>
      <c r="G44" s="785" t="s">
        <v>68</v>
      </c>
      <c r="H44" s="798" t="s">
        <v>1148</v>
      </c>
      <c r="I44" s="1059">
        <v>3</v>
      </c>
      <c r="J44" s="808" t="s">
        <v>1353</v>
      </c>
      <c r="K44" s="802"/>
      <c r="L44" s="796"/>
      <c r="M44" s="796">
        <v>2</v>
      </c>
      <c r="N44" s="799">
        <f t="shared" si="1"/>
        <v>2</v>
      </c>
      <c r="O44" s="790"/>
    </row>
    <row r="45" spans="1:15">
      <c r="A45" s="646" t="s">
        <v>365</v>
      </c>
      <c r="B45" s="786" t="s">
        <v>365</v>
      </c>
      <c r="C45" s="796"/>
      <c r="D45" s="797">
        <v>2014</v>
      </c>
      <c r="E45" s="785" t="s">
        <v>21</v>
      </c>
      <c r="F45" s="38" t="s">
        <v>8</v>
      </c>
      <c r="G45" s="785" t="s">
        <v>68</v>
      </c>
      <c r="H45" s="798" t="s">
        <v>1462</v>
      </c>
      <c r="I45" s="1059">
        <v>3</v>
      </c>
      <c r="J45" s="808" t="s">
        <v>1353</v>
      </c>
      <c r="K45" s="802"/>
      <c r="L45" s="796"/>
      <c r="M45" s="796">
        <v>3401</v>
      </c>
      <c r="N45" s="799">
        <f t="shared" si="1"/>
        <v>3401</v>
      </c>
      <c r="O45" s="790"/>
    </row>
    <row r="46" spans="1:15">
      <c r="A46" s="646" t="s">
        <v>365</v>
      </c>
      <c r="B46" s="786" t="s">
        <v>365</v>
      </c>
      <c r="C46" s="796"/>
      <c r="D46" s="797">
        <v>2014</v>
      </c>
      <c r="E46" s="785" t="s">
        <v>21</v>
      </c>
      <c r="F46" s="38" t="s">
        <v>8</v>
      </c>
      <c r="G46" s="785" t="s">
        <v>68</v>
      </c>
      <c r="H46" s="798" t="s">
        <v>1462</v>
      </c>
      <c r="I46" s="1059">
        <v>3</v>
      </c>
      <c r="J46" s="808" t="s">
        <v>1508</v>
      </c>
      <c r="K46" s="802"/>
      <c r="L46" s="796"/>
      <c r="M46" s="796">
        <v>983</v>
      </c>
      <c r="N46" s="799">
        <f t="shared" si="1"/>
        <v>983</v>
      </c>
      <c r="O46" s="790"/>
    </row>
    <row r="47" spans="1:15">
      <c r="A47" s="646" t="s">
        <v>365</v>
      </c>
      <c r="B47" s="786" t="s">
        <v>365</v>
      </c>
      <c r="C47" s="796"/>
      <c r="D47" s="797">
        <v>2014</v>
      </c>
      <c r="E47" s="785" t="s">
        <v>21</v>
      </c>
      <c r="F47" s="38" t="s">
        <v>8</v>
      </c>
      <c r="G47" s="785" t="s">
        <v>68</v>
      </c>
      <c r="H47" s="798" t="s">
        <v>1462</v>
      </c>
      <c r="I47" s="1059">
        <v>3</v>
      </c>
      <c r="J47" s="807" t="s">
        <v>1442</v>
      </c>
      <c r="K47" s="802"/>
      <c r="L47" s="796"/>
      <c r="M47" s="796">
        <v>122</v>
      </c>
      <c r="N47" s="799">
        <f t="shared" si="1"/>
        <v>122</v>
      </c>
      <c r="O47" s="790"/>
    </row>
    <row r="48" spans="1:15">
      <c r="A48" s="646" t="s">
        <v>365</v>
      </c>
      <c r="B48" s="786" t="s">
        <v>365</v>
      </c>
      <c r="C48" s="796"/>
      <c r="D48" s="797">
        <v>2014</v>
      </c>
      <c r="E48" s="785" t="s">
        <v>21</v>
      </c>
      <c r="F48" s="38" t="s">
        <v>8</v>
      </c>
      <c r="G48" s="785" t="s">
        <v>68</v>
      </c>
      <c r="H48" s="798" t="s">
        <v>1462</v>
      </c>
      <c r="I48" s="1059">
        <v>3</v>
      </c>
      <c r="J48" s="807" t="s">
        <v>1443</v>
      </c>
      <c r="K48" s="802"/>
      <c r="L48" s="796"/>
      <c r="M48" s="796">
        <v>79</v>
      </c>
      <c r="N48" s="799">
        <f t="shared" si="1"/>
        <v>79</v>
      </c>
      <c r="O48" s="790"/>
    </row>
    <row r="49" spans="1:15">
      <c r="A49" s="646" t="s">
        <v>365</v>
      </c>
      <c r="B49" s="786" t="s">
        <v>365</v>
      </c>
      <c r="C49" s="796"/>
      <c r="D49" s="797">
        <v>2014</v>
      </c>
      <c r="E49" s="785" t="s">
        <v>21</v>
      </c>
      <c r="F49" s="38" t="s">
        <v>8</v>
      </c>
      <c r="G49" s="785" t="s">
        <v>68</v>
      </c>
      <c r="H49" s="798" t="s">
        <v>1462</v>
      </c>
      <c r="I49" s="1059">
        <v>3</v>
      </c>
      <c r="J49" s="807" t="s">
        <v>1444</v>
      </c>
      <c r="K49" s="802"/>
      <c r="L49" s="796"/>
      <c r="M49" s="796">
        <v>14</v>
      </c>
      <c r="N49" s="799">
        <f t="shared" si="1"/>
        <v>14</v>
      </c>
      <c r="O49" s="790"/>
    </row>
    <row r="50" spans="1:15">
      <c r="A50" s="646" t="s">
        <v>365</v>
      </c>
      <c r="B50" s="786" t="s">
        <v>365</v>
      </c>
      <c r="C50" s="796"/>
      <c r="D50" s="797">
        <v>2014</v>
      </c>
      <c r="E50" s="785" t="s">
        <v>21</v>
      </c>
      <c r="F50" s="38" t="s">
        <v>8</v>
      </c>
      <c r="G50" s="785" t="s">
        <v>68</v>
      </c>
      <c r="H50" s="798" t="s">
        <v>1462</v>
      </c>
      <c r="I50" s="1059">
        <v>3</v>
      </c>
      <c r="J50" s="808" t="s">
        <v>724</v>
      </c>
      <c r="K50" s="802"/>
      <c r="L50" s="796"/>
      <c r="M50" s="796">
        <v>79</v>
      </c>
      <c r="N50" s="799">
        <f t="shared" si="1"/>
        <v>79</v>
      </c>
      <c r="O50" s="790"/>
    </row>
    <row r="51" spans="1:15">
      <c r="A51" s="646" t="s">
        <v>365</v>
      </c>
      <c r="B51" s="786" t="s">
        <v>365</v>
      </c>
      <c r="C51" s="796"/>
      <c r="D51" s="797">
        <v>2014</v>
      </c>
      <c r="E51" s="785" t="s">
        <v>21</v>
      </c>
      <c r="F51" s="38" t="s">
        <v>8</v>
      </c>
      <c r="G51" s="785" t="s">
        <v>68</v>
      </c>
      <c r="H51" s="798" t="s">
        <v>1462</v>
      </c>
      <c r="I51" s="1059">
        <v>3</v>
      </c>
      <c r="J51" s="813" t="s">
        <v>723</v>
      </c>
      <c r="K51" s="802">
        <v>15</v>
      </c>
      <c r="L51" s="796"/>
      <c r="M51" s="796">
        <v>43</v>
      </c>
      <c r="N51" s="799">
        <f t="shared" si="1"/>
        <v>58</v>
      </c>
      <c r="O51" s="790"/>
    </row>
    <row r="52" spans="1:15">
      <c r="A52" s="646" t="s">
        <v>365</v>
      </c>
      <c r="B52" s="786" t="s">
        <v>365</v>
      </c>
      <c r="C52" s="796"/>
      <c r="D52" s="797">
        <v>2014</v>
      </c>
      <c r="E52" s="785" t="s">
        <v>21</v>
      </c>
      <c r="F52" s="38" t="s">
        <v>8</v>
      </c>
      <c r="G52" s="785" t="s">
        <v>68</v>
      </c>
      <c r="H52" s="798" t="s">
        <v>1464</v>
      </c>
      <c r="I52" s="1059">
        <v>3</v>
      </c>
      <c r="J52" s="813" t="s">
        <v>723</v>
      </c>
      <c r="K52" s="802">
        <v>4</v>
      </c>
      <c r="L52" s="796"/>
      <c r="M52" s="796"/>
      <c r="N52" s="799">
        <f t="shared" si="1"/>
        <v>4</v>
      </c>
      <c r="O52" s="790"/>
    </row>
    <row r="53" spans="1:15">
      <c r="A53" s="646" t="s">
        <v>365</v>
      </c>
      <c r="B53" s="786" t="s">
        <v>365</v>
      </c>
      <c r="C53" s="796"/>
      <c r="D53" s="797">
        <v>2014</v>
      </c>
      <c r="E53" s="785" t="s">
        <v>21</v>
      </c>
      <c r="F53" s="38" t="s">
        <v>8</v>
      </c>
      <c r="G53" s="785" t="s">
        <v>68</v>
      </c>
      <c r="H53" s="798" t="s">
        <v>1463</v>
      </c>
      <c r="I53" s="1059">
        <v>3</v>
      </c>
      <c r="J53" s="808" t="s">
        <v>1353</v>
      </c>
      <c r="K53" s="802"/>
      <c r="L53" s="796"/>
      <c r="M53" s="796">
        <v>2770</v>
      </c>
      <c r="N53" s="799">
        <f t="shared" si="1"/>
        <v>2770</v>
      </c>
      <c r="O53" s="790"/>
    </row>
    <row r="54" spans="1:15">
      <c r="A54" s="646" t="s">
        <v>365</v>
      </c>
      <c r="B54" s="786" t="s">
        <v>365</v>
      </c>
      <c r="C54" s="796"/>
      <c r="D54" s="797">
        <v>2014</v>
      </c>
      <c r="E54" s="785" t="s">
        <v>21</v>
      </c>
      <c r="F54" s="38" t="s">
        <v>8</v>
      </c>
      <c r="G54" s="785" t="s">
        <v>68</v>
      </c>
      <c r="H54" s="798" t="s">
        <v>1463</v>
      </c>
      <c r="I54" s="1059">
        <v>3</v>
      </c>
      <c r="J54" s="808" t="s">
        <v>1508</v>
      </c>
      <c r="K54" s="802"/>
      <c r="L54" s="796"/>
      <c r="M54" s="796">
        <v>397</v>
      </c>
      <c r="N54" s="799">
        <f t="shared" si="1"/>
        <v>397</v>
      </c>
      <c r="O54" s="790"/>
    </row>
    <row r="55" spans="1:15">
      <c r="A55" s="646" t="s">
        <v>365</v>
      </c>
      <c r="B55" s="786" t="s">
        <v>365</v>
      </c>
      <c r="C55" s="796"/>
      <c r="D55" s="797">
        <v>2014</v>
      </c>
      <c r="E55" s="785" t="s">
        <v>21</v>
      </c>
      <c r="F55" s="38" t="s">
        <v>8</v>
      </c>
      <c r="G55" s="785" t="s">
        <v>68</v>
      </c>
      <c r="H55" s="798" t="s">
        <v>1463</v>
      </c>
      <c r="I55" s="1059">
        <v>3</v>
      </c>
      <c r="J55" s="807" t="s">
        <v>1442</v>
      </c>
      <c r="K55" s="802"/>
      <c r="L55" s="796"/>
      <c r="M55" s="796">
        <v>67</v>
      </c>
      <c r="N55" s="799">
        <f t="shared" si="1"/>
        <v>67</v>
      </c>
      <c r="O55" s="790"/>
    </row>
    <row r="56" spans="1:15">
      <c r="A56" s="646" t="s">
        <v>365</v>
      </c>
      <c r="B56" s="786" t="s">
        <v>365</v>
      </c>
      <c r="C56" s="796"/>
      <c r="D56" s="797">
        <v>2014</v>
      </c>
      <c r="E56" s="785" t="s">
        <v>21</v>
      </c>
      <c r="F56" s="38" t="s">
        <v>8</v>
      </c>
      <c r="G56" s="785" t="s">
        <v>68</v>
      </c>
      <c r="H56" s="798" t="s">
        <v>1463</v>
      </c>
      <c r="I56" s="1059">
        <v>3</v>
      </c>
      <c r="J56" s="807" t="s">
        <v>1443</v>
      </c>
      <c r="K56" s="802"/>
      <c r="L56" s="796"/>
      <c r="M56" s="796">
        <v>96</v>
      </c>
      <c r="N56" s="799">
        <f t="shared" si="1"/>
        <v>96</v>
      </c>
      <c r="O56" s="790"/>
    </row>
    <row r="57" spans="1:15">
      <c r="A57" s="795" t="s">
        <v>365</v>
      </c>
      <c r="B57" s="799" t="s">
        <v>365</v>
      </c>
      <c r="C57" s="796"/>
      <c r="D57" s="797">
        <v>2014</v>
      </c>
      <c r="E57" s="841" t="s">
        <v>21</v>
      </c>
      <c r="F57" s="797" t="s">
        <v>8</v>
      </c>
      <c r="G57" s="841" t="s">
        <v>68</v>
      </c>
      <c r="H57" s="798" t="s">
        <v>1463</v>
      </c>
      <c r="I57" s="1059">
        <v>3</v>
      </c>
      <c r="J57" s="807" t="s">
        <v>1444</v>
      </c>
      <c r="K57" s="802"/>
      <c r="L57" s="796"/>
      <c r="M57" s="796">
        <v>14</v>
      </c>
      <c r="N57" s="799">
        <f t="shared" si="1"/>
        <v>14</v>
      </c>
      <c r="O57" s="790"/>
    </row>
    <row r="58" spans="1:15">
      <c r="A58" s="646" t="s">
        <v>365</v>
      </c>
      <c r="B58" s="786" t="s">
        <v>365</v>
      </c>
      <c r="C58" s="796"/>
      <c r="D58" s="797">
        <v>2014</v>
      </c>
      <c r="E58" s="785" t="s">
        <v>21</v>
      </c>
      <c r="F58" s="38" t="s">
        <v>8</v>
      </c>
      <c r="G58" s="785" t="s">
        <v>68</v>
      </c>
      <c r="H58" s="798" t="s">
        <v>1463</v>
      </c>
      <c r="I58" s="1059">
        <v>3</v>
      </c>
      <c r="J58" s="808" t="s">
        <v>724</v>
      </c>
      <c r="K58" s="802"/>
      <c r="L58" s="796"/>
      <c r="M58" s="796">
        <v>239</v>
      </c>
      <c r="N58" s="799">
        <f t="shared" si="1"/>
        <v>239</v>
      </c>
      <c r="O58" s="790"/>
    </row>
    <row r="59" spans="1:15">
      <c r="A59" s="646" t="s">
        <v>365</v>
      </c>
      <c r="B59" s="786" t="s">
        <v>365</v>
      </c>
      <c r="C59" s="796"/>
      <c r="D59" s="797">
        <v>2014</v>
      </c>
      <c r="E59" s="785" t="s">
        <v>21</v>
      </c>
      <c r="F59" s="38" t="s">
        <v>8</v>
      </c>
      <c r="G59" s="785" t="s">
        <v>68</v>
      </c>
      <c r="H59" s="798" t="s">
        <v>1463</v>
      </c>
      <c r="I59" s="1059">
        <v>3</v>
      </c>
      <c r="J59" s="807" t="s">
        <v>1506</v>
      </c>
      <c r="K59" s="802"/>
      <c r="L59" s="796"/>
      <c r="M59" s="796">
        <v>5</v>
      </c>
      <c r="N59" s="799">
        <f t="shared" si="1"/>
        <v>5</v>
      </c>
      <c r="O59" s="790"/>
    </row>
    <row r="60" spans="1:15">
      <c r="A60" s="646" t="s">
        <v>365</v>
      </c>
      <c r="B60" s="786" t="s">
        <v>365</v>
      </c>
      <c r="C60" s="796"/>
      <c r="D60" s="797">
        <v>2014</v>
      </c>
      <c r="E60" s="785" t="s">
        <v>21</v>
      </c>
      <c r="F60" s="38" t="s">
        <v>8</v>
      </c>
      <c r="G60" s="785" t="s">
        <v>68</v>
      </c>
      <c r="H60" s="798" t="s">
        <v>1463</v>
      </c>
      <c r="I60" s="1059">
        <v>3</v>
      </c>
      <c r="J60" s="808" t="s">
        <v>735</v>
      </c>
      <c r="K60" s="802"/>
      <c r="L60" s="796"/>
      <c r="M60" s="796">
        <v>2</v>
      </c>
      <c r="N60" s="799">
        <f t="shared" si="1"/>
        <v>2</v>
      </c>
      <c r="O60" s="790"/>
    </row>
    <row r="61" spans="1:15">
      <c r="A61" s="646" t="s">
        <v>365</v>
      </c>
      <c r="B61" s="786" t="s">
        <v>365</v>
      </c>
      <c r="C61" s="796"/>
      <c r="D61" s="797">
        <v>2014</v>
      </c>
      <c r="E61" s="785" t="s">
        <v>21</v>
      </c>
      <c r="F61" s="38" t="s">
        <v>8</v>
      </c>
      <c r="G61" s="785" t="s">
        <v>68</v>
      </c>
      <c r="H61" s="798" t="s">
        <v>1463</v>
      </c>
      <c r="I61" s="1059">
        <v>3</v>
      </c>
      <c r="J61" s="813" t="s">
        <v>723</v>
      </c>
      <c r="K61" s="802">
        <v>26</v>
      </c>
      <c r="L61" s="796"/>
      <c r="M61" s="796">
        <v>37</v>
      </c>
      <c r="N61" s="799">
        <f t="shared" si="1"/>
        <v>63</v>
      </c>
      <c r="O61" s="790"/>
    </row>
    <row r="62" spans="1:15">
      <c r="A62" s="646" t="s">
        <v>365</v>
      </c>
      <c r="B62" s="786" t="s">
        <v>365</v>
      </c>
      <c r="C62" s="796"/>
      <c r="D62" s="797">
        <v>2014</v>
      </c>
      <c r="E62" s="785" t="s">
        <v>21</v>
      </c>
      <c r="F62" s="38" t="s">
        <v>8</v>
      </c>
      <c r="G62" s="785" t="s">
        <v>68</v>
      </c>
      <c r="H62" s="798" t="s">
        <v>1487</v>
      </c>
      <c r="I62" s="1059">
        <v>3</v>
      </c>
      <c r="J62" s="808" t="s">
        <v>1353</v>
      </c>
      <c r="K62" s="802"/>
      <c r="L62" s="796"/>
      <c r="M62" s="796">
        <v>1</v>
      </c>
      <c r="N62" s="799">
        <f t="shared" si="1"/>
        <v>1</v>
      </c>
      <c r="O62" s="790"/>
    </row>
    <row r="63" spans="1:15">
      <c r="A63" s="646" t="s">
        <v>365</v>
      </c>
      <c r="B63" s="786" t="s">
        <v>365</v>
      </c>
      <c r="C63" s="796"/>
      <c r="D63" s="797">
        <v>2014</v>
      </c>
      <c r="E63" s="785" t="s">
        <v>21</v>
      </c>
      <c r="F63" s="38" t="s">
        <v>8</v>
      </c>
      <c r="G63" s="785" t="s">
        <v>68</v>
      </c>
      <c r="H63" s="798" t="s">
        <v>1488</v>
      </c>
      <c r="I63" s="1059">
        <v>3</v>
      </c>
      <c r="J63" s="808" t="s">
        <v>1353</v>
      </c>
      <c r="K63" s="802"/>
      <c r="L63" s="796"/>
      <c r="M63" s="796">
        <v>41</v>
      </c>
      <c r="N63" s="799">
        <f t="shared" si="1"/>
        <v>41</v>
      </c>
      <c r="O63" s="790"/>
    </row>
    <row r="64" spans="1:15">
      <c r="A64" s="646" t="s">
        <v>365</v>
      </c>
      <c r="B64" s="786" t="s">
        <v>365</v>
      </c>
      <c r="C64" s="796"/>
      <c r="D64" s="797">
        <v>2014</v>
      </c>
      <c r="E64" s="785" t="s">
        <v>21</v>
      </c>
      <c r="F64" s="38" t="s">
        <v>8</v>
      </c>
      <c r="G64" s="785" t="s">
        <v>68</v>
      </c>
      <c r="H64" s="798" t="s">
        <v>1488</v>
      </c>
      <c r="I64" s="1059">
        <v>3</v>
      </c>
      <c r="J64" s="808" t="s">
        <v>1508</v>
      </c>
      <c r="K64" s="802"/>
      <c r="L64" s="796"/>
      <c r="M64" s="796">
        <v>21</v>
      </c>
      <c r="N64" s="799">
        <f t="shared" si="1"/>
        <v>21</v>
      </c>
      <c r="O64" s="790"/>
    </row>
    <row r="65" spans="1:15">
      <c r="A65" s="646" t="s">
        <v>365</v>
      </c>
      <c r="B65" s="786" t="s">
        <v>365</v>
      </c>
      <c r="C65" s="796"/>
      <c r="D65" s="797">
        <v>2014</v>
      </c>
      <c r="E65" s="785" t="s">
        <v>21</v>
      </c>
      <c r="F65" s="38" t="s">
        <v>8</v>
      </c>
      <c r="G65" s="785" t="s">
        <v>68</v>
      </c>
      <c r="H65" s="798" t="s">
        <v>932</v>
      </c>
      <c r="I65" s="1059">
        <v>3</v>
      </c>
      <c r="J65" s="808" t="s">
        <v>1353</v>
      </c>
      <c r="K65" s="802"/>
      <c r="L65" s="796"/>
      <c r="M65" s="796">
        <v>256</v>
      </c>
      <c r="N65" s="799">
        <f t="shared" si="1"/>
        <v>256</v>
      </c>
      <c r="O65" s="790"/>
    </row>
    <row r="66" spans="1:15">
      <c r="A66" s="646" t="s">
        <v>365</v>
      </c>
      <c r="B66" s="786" t="s">
        <v>365</v>
      </c>
      <c r="C66" s="796"/>
      <c r="D66" s="797">
        <v>2014</v>
      </c>
      <c r="E66" s="785" t="s">
        <v>21</v>
      </c>
      <c r="F66" s="38" t="s">
        <v>8</v>
      </c>
      <c r="G66" s="785" t="s">
        <v>68</v>
      </c>
      <c r="H66" s="798" t="s">
        <v>932</v>
      </c>
      <c r="I66" s="1059">
        <v>3</v>
      </c>
      <c r="J66" s="808" t="s">
        <v>1508</v>
      </c>
      <c r="K66" s="802"/>
      <c r="L66" s="796"/>
      <c r="M66" s="796">
        <v>5</v>
      </c>
      <c r="N66" s="799">
        <f t="shared" si="1"/>
        <v>5</v>
      </c>
      <c r="O66" s="790"/>
    </row>
    <row r="67" spans="1:15">
      <c r="A67" s="646" t="s">
        <v>365</v>
      </c>
      <c r="B67" s="786" t="s">
        <v>365</v>
      </c>
      <c r="C67" s="796"/>
      <c r="D67" s="797">
        <v>2014</v>
      </c>
      <c r="E67" s="785" t="s">
        <v>21</v>
      </c>
      <c r="F67" s="38" t="s">
        <v>8</v>
      </c>
      <c r="G67" s="785" t="s">
        <v>68</v>
      </c>
      <c r="H67" s="798" t="s">
        <v>932</v>
      </c>
      <c r="I67" s="1059">
        <v>3</v>
      </c>
      <c r="J67" s="807" t="s">
        <v>1442</v>
      </c>
      <c r="K67" s="802"/>
      <c r="L67" s="796"/>
      <c r="M67" s="796">
        <v>31</v>
      </c>
      <c r="N67" s="799">
        <f t="shared" si="1"/>
        <v>31</v>
      </c>
      <c r="O67" s="790"/>
    </row>
    <row r="68" spans="1:15">
      <c r="A68" s="646" t="s">
        <v>365</v>
      </c>
      <c r="B68" s="786" t="s">
        <v>365</v>
      </c>
      <c r="C68" s="796"/>
      <c r="D68" s="797">
        <v>2014</v>
      </c>
      <c r="E68" s="785" t="s">
        <v>21</v>
      </c>
      <c r="F68" s="38" t="s">
        <v>8</v>
      </c>
      <c r="G68" s="785" t="s">
        <v>68</v>
      </c>
      <c r="H68" s="798" t="s">
        <v>932</v>
      </c>
      <c r="I68" s="1059">
        <v>3</v>
      </c>
      <c r="J68" s="807" t="s">
        <v>1443</v>
      </c>
      <c r="K68" s="802"/>
      <c r="L68" s="796"/>
      <c r="M68" s="796">
        <v>122</v>
      </c>
      <c r="N68" s="799">
        <f t="shared" si="1"/>
        <v>122</v>
      </c>
      <c r="O68" s="790"/>
    </row>
    <row r="69" spans="1:15">
      <c r="A69" s="646" t="s">
        <v>365</v>
      </c>
      <c r="B69" s="786" t="s">
        <v>365</v>
      </c>
      <c r="C69" s="796"/>
      <c r="D69" s="797">
        <v>2014</v>
      </c>
      <c r="E69" s="785" t="s">
        <v>21</v>
      </c>
      <c r="F69" s="38" t="s">
        <v>8</v>
      </c>
      <c r="G69" s="785" t="s">
        <v>68</v>
      </c>
      <c r="H69" s="798" t="s">
        <v>932</v>
      </c>
      <c r="I69" s="1059">
        <v>3</v>
      </c>
      <c r="J69" s="807" t="s">
        <v>1444</v>
      </c>
      <c r="K69" s="802"/>
      <c r="L69" s="796"/>
      <c r="M69" s="796">
        <v>60</v>
      </c>
      <c r="N69" s="799">
        <f t="shared" ref="N69:N98" si="2">SUM(K69:M69)</f>
        <v>60</v>
      </c>
      <c r="O69" s="790"/>
    </row>
    <row r="70" spans="1:15">
      <c r="A70" s="646" t="s">
        <v>365</v>
      </c>
      <c r="B70" s="786" t="s">
        <v>365</v>
      </c>
      <c r="C70" s="796"/>
      <c r="D70" s="797">
        <v>2014</v>
      </c>
      <c r="E70" s="785" t="s">
        <v>21</v>
      </c>
      <c r="F70" s="38" t="s">
        <v>8</v>
      </c>
      <c r="G70" s="785" t="s">
        <v>68</v>
      </c>
      <c r="H70" s="798" t="s">
        <v>932</v>
      </c>
      <c r="I70" s="1059">
        <v>3</v>
      </c>
      <c r="J70" s="808" t="s">
        <v>711</v>
      </c>
      <c r="K70" s="802"/>
      <c r="L70" s="796"/>
      <c r="M70" s="796">
        <v>1</v>
      </c>
      <c r="N70" s="799">
        <f t="shared" si="2"/>
        <v>1</v>
      </c>
      <c r="O70" s="790"/>
    </row>
    <row r="71" spans="1:15">
      <c r="A71" s="646" t="s">
        <v>365</v>
      </c>
      <c r="B71" s="786" t="s">
        <v>365</v>
      </c>
      <c r="C71" s="796"/>
      <c r="D71" s="797">
        <v>2014</v>
      </c>
      <c r="E71" s="785" t="s">
        <v>21</v>
      </c>
      <c r="F71" s="38" t="s">
        <v>8</v>
      </c>
      <c r="G71" s="785" t="s">
        <v>68</v>
      </c>
      <c r="H71" s="798" t="s">
        <v>932</v>
      </c>
      <c r="I71" s="1059">
        <v>3</v>
      </c>
      <c r="J71" s="808" t="s">
        <v>724</v>
      </c>
      <c r="K71" s="802"/>
      <c r="L71" s="796"/>
      <c r="M71" s="796">
        <v>124</v>
      </c>
      <c r="N71" s="799">
        <f t="shared" si="2"/>
        <v>124</v>
      </c>
      <c r="O71" s="790"/>
    </row>
    <row r="72" spans="1:15">
      <c r="A72" s="646" t="s">
        <v>365</v>
      </c>
      <c r="B72" s="786" t="s">
        <v>365</v>
      </c>
      <c r="C72" s="796"/>
      <c r="D72" s="797">
        <v>2014</v>
      </c>
      <c r="E72" s="785" t="s">
        <v>21</v>
      </c>
      <c r="F72" s="38" t="s">
        <v>8</v>
      </c>
      <c r="G72" s="785" t="s">
        <v>68</v>
      </c>
      <c r="H72" s="798" t="s">
        <v>932</v>
      </c>
      <c r="I72" s="1059">
        <v>3</v>
      </c>
      <c r="J72" s="807" t="s">
        <v>1506</v>
      </c>
      <c r="K72" s="802"/>
      <c r="L72" s="796"/>
      <c r="M72" s="796">
        <v>66</v>
      </c>
      <c r="N72" s="799">
        <f t="shared" si="2"/>
        <v>66</v>
      </c>
      <c r="O72" s="790"/>
    </row>
    <row r="73" spans="1:15">
      <c r="A73" s="646" t="s">
        <v>365</v>
      </c>
      <c r="B73" s="786" t="s">
        <v>365</v>
      </c>
      <c r="C73" s="796"/>
      <c r="D73" s="797">
        <v>2014</v>
      </c>
      <c r="E73" s="785" t="s">
        <v>21</v>
      </c>
      <c r="F73" s="38" t="s">
        <v>8</v>
      </c>
      <c r="G73" s="785" t="s">
        <v>68</v>
      </c>
      <c r="H73" s="798" t="s">
        <v>932</v>
      </c>
      <c r="I73" s="1059">
        <v>3</v>
      </c>
      <c r="J73" s="808" t="s">
        <v>735</v>
      </c>
      <c r="K73" s="802"/>
      <c r="L73" s="796"/>
      <c r="M73" s="796">
        <v>38</v>
      </c>
      <c r="N73" s="799">
        <f t="shared" si="2"/>
        <v>38</v>
      </c>
      <c r="O73" s="790"/>
    </row>
    <row r="74" spans="1:15">
      <c r="A74" s="646" t="s">
        <v>365</v>
      </c>
      <c r="B74" s="646" t="s">
        <v>365</v>
      </c>
      <c r="C74" s="796"/>
      <c r="D74" s="797">
        <v>2014</v>
      </c>
      <c r="E74" s="28" t="s">
        <v>23</v>
      </c>
      <c r="F74" s="38" t="s">
        <v>8</v>
      </c>
      <c r="G74" s="28" t="s">
        <v>1537</v>
      </c>
      <c r="H74" s="798" t="s">
        <v>1431</v>
      </c>
      <c r="I74" s="1059">
        <v>1</v>
      </c>
      <c r="J74" s="812" t="s">
        <v>706</v>
      </c>
      <c r="K74" s="802">
        <v>787</v>
      </c>
      <c r="L74" s="796"/>
      <c r="M74" s="796">
        <v>3895</v>
      </c>
      <c r="N74" s="799">
        <f t="shared" si="2"/>
        <v>4682</v>
      </c>
      <c r="O74" s="790"/>
    </row>
    <row r="75" spans="1:15">
      <c r="A75" s="646" t="s">
        <v>365</v>
      </c>
      <c r="B75" s="646" t="s">
        <v>365</v>
      </c>
      <c r="C75" s="796"/>
      <c r="D75" s="797">
        <v>2014</v>
      </c>
      <c r="E75" s="28" t="s">
        <v>23</v>
      </c>
      <c r="F75" s="38" t="s">
        <v>8</v>
      </c>
      <c r="G75" s="28" t="s">
        <v>1537</v>
      </c>
      <c r="H75" s="798" t="s">
        <v>1448</v>
      </c>
      <c r="I75" s="1059">
        <v>3</v>
      </c>
      <c r="J75" s="812" t="s">
        <v>706</v>
      </c>
      <c r="K75" s="802"/>
      <c r="L75" s="796"/>
      <c r="M75" s="796">
        <v>39</v>
      </c>
      <c r="N75" s="799">
        <f t="shared" si="2"/>
        <v>39</v>
      </c>
      <c r="O75" s="790"/>
    </row>
    <row r="76" spans="1:15">
      <c r="A76" s="646" t="s">
        <v>365</v>
      </c>
      <c r="B76" s="646" t="s">
        <v>365</v>
      </c>
      <c r="C76" s="796"/>
      <c r="D76" s="797">
        <v>2014</v>
      </c>
      <c r="E76" s="28" t="s">
        <v>23</v>
      </c>
      <c r="F76" s="38" t="s">
        <v>8</v>
      </c>
      <c r="G76" s="28" t="s">
        <v>1537</v>
      </c>
      <c r="H76" s="798" t="s">
        <v>789</v>
      </c>
      <c r="I76" s="1059">
        <v>1</v>
      </c>
      <c r="J76" s="812" t="s">
        <v>706</v>
      </c>
      <c r="K76" s="802">
        <v>1</v>
      </c>
      <c r="L76" s="796"/>
      <c r="M76" s="796"/>
      <c r="N76" s="799">
        <f t="shared" si="2"/>
        <v>1</v>
      </c>
      <c r="O76" s="790"/>
    </row>
    <row r="77" spans="1:15">
      <c r="A77" s="646" t="s">
        <v>365</v>
      </c>
      <c r="B77" s="786" t="s">
        <v>365</v>
      </c>
      <c r="C77" s="796"/>
      <c r="D77" s="797">
        <v>2014</v>
      </c>
      <c r="E77" s="785" t="s">
        <v>21</v>
      </c>
      <c r="F77" s="38" t="s">
        <v>8</v>
      </c>
      <c r="G77" s="785" t="s">
        <v>68</v>
      </c>
      <c r="H77" s="798" t="s">
        <v>1489</v>
      </c>
      <c r="I77" s="1059">
        <v>1</v>
      </c>
      <c r="J77" s="808" t="s">
        <v>1353</v>
      </c>
      <c r="K77" s="802"/>
      <c r="L77" s="796">
        <v>435</v>
      </c>
      <c r="M77" s="796">
        <v>426</v>
      </c>
      <c r="N77" s="799">
        <f t="shared" si="2"/>
        <v>861</v>
      </c>
      <c r="O77" s="790"/>
    </row>
    <row r="78" spans="1:15">
      <c r="A78" s="646" t="s">
        <v>365</v>
      </c>
      <c r="B78" s="786" t="s">
        <v>365</v>
      </c>
      <c r="C78" s="796"/>
      <c r="D78" s="797">
        <v>2014</v>
      </c>
      <c r="E78" s="785" t="s">
        <v>21</v>
      </c>
      <c r="F78" s="38" t="s">
        <v>8</v>
      </c>
      <c r="G78" s="785" t="s">
        <v>68</v>
      </c>
      <c r="H78" s="798" t="s">
        <v>919</v>
      </c>
      <c r="I78" s="1059">
        <v>2</v>
      </c>
      <c r="J78" s="808" t="s">
        <v>1353</v>
      </c>
      <c r="K78" s="802"/>
      <c r="L78" s="796">
        <v>851</v>
      </c>
      <c r="M78" s="796">
        <v>715</v>
      </c>
      <c r="N78" s="799">
        <f t="shared" si="2"/>
        <v>1566</v>
      </c>
      <c r="O78" s="790"/>
    </row>
    <row r="79" spans="1:15">
      <c r="A79" s="646" t="s">
        <v>365</v>
      </c>
      <c r="B79" s="786" t="s">
        <v>365</v>
      </c>
      <c r="C79" s="796"/>
      <c r="D79" s="797">
        <v>2014</v>
      </c>
      <c r="E79" s="785" t="s">
        <v>21</v>
      </c>
      <c r="F79" s="38" t="s">
        <v>8</v>
      </c>
      <c r="G79" s="785" t="s">
        <v>68</v>
      </c>
      <c r="H79" s="798" t="s">
        <v>919</v>
      </c>
      <c r="I79" s="1059">
        <v>2</v>
      </c>
      <c r="J79" s="808" t="s">
        <v>1508</v>
      </c>
      <c r="K79" s="802"/>
      <c r="L79" s="796"/>
      <c r="M79" s="796">
        <v>254</v>
      </c>
      <c r="N79" s="799">
        <f t="shared" si="2"/>
        <v>254</v>
      </c>
      <c r="O79" s="790"/>
    </row>
    <row r="80" spans="1:15">
      <c r="A80" s="646" t="s">
        <v>365</v>
      </c>
      <c r="B80" s="786" t="s">
        <v>365</v>
      </c>
      <c r="C80" s="796"/>
      <c r="D80" s="797">
        <v>2014</v>
      </c>
      <c r="E80" s="785" t="s">
        <v>21</v>
      </c>
      <c r="F80" s="38" t="s">
        <v>8</v>
      </c>
      <c r="G80" s="785" t="s">
        <v>68</v>
      </c>
      <c r="H80" s="798" t="s">
        <v>919</v>
      </c>
      <c r="I80" s="1059">
        <v>2</v>
      </c>
      <c r="J80" s="807" t="s">
        <v>1442</v>
      </c>
      <c r="K80" s="802"/>
      <c r="L80" s="796"/>
      <c r="M80" s="796">
        <v>5</v>
      </c>
      <c r="N80" s="799">
        <f t="shared" si="2"/>
        <v>5</v>
      </c>
      <c r="O80" s="790"/>
    </row>
    <row r="81" spans="1:15">
      <c r="A81" s="646" t="s">
        <v>365</v>
      </c>
      <c r="B81" s="786" t="s">
        <v>365</v>
      </c>
      <c r="C81" s="796"/>
      <c r="D81" s="797">
        <v>2014</v>
      </c>
      <c r="E81" s="785" t="s">
        <v>21</v>
      </c>
      <c r="F81" s="38" t="s">
        <v>8</v>
      </c>
      <c r="G81" s="785" t="s">
        <v>68</v>
      </c>
      <c r="H81" s="798" t="s">
        <v>919</v>
      </c>
      <c r="I81" s="1059">
        <v>2</v>
      </c>
      <c r="J81" s="807" t="s">
        <v>1443</v>
      </c>
      <c r="K81" s="802"/>
      <c r="L81" s="796">
        <v>100</v>
      </c>
      <c r="M81" s="796">
        <v>90</v>
      </c>
      <c r="N81" s="799">
        <f t="shared" si="2"/>
        <v>190</v>
      </c>
      <c r="O81" s="790"/>
    </row>
    <row r="82" spans="1:15">
      <c r="A82" s="646" t="s">
        <v>365</v>
      </c>
      <c r="B82" s="786" t="s">
        <v>365</v>
      </c>
      <c r="C82" s="796"/>
      <c r="D82" s="797">
        <v>2014</v>
      </c>
      <c r="E82" s="785" t="s">
        <v>21</v>
      </c>
      <c r="F82" s="38" t="s">
        <v>8</v>
      </c>
      <c r="G82" s="785" t="s">
        <v>68</v>
      </c>
      <c r="H82" s="798" t="s">
        <v>919</v>
      </c>
      <c r="I82" s="1059">
        <v>2</v>
      </c>
      <c r="J82" s="807" t="s">
        <v>1444</v>
      </c>
      <c r="K82" s="802"/>
      <c r="L82" s="796"/>
      <c r="M82" s="796">
        <v>12</v>
      </c>
      <c r="N82" s="799">
        <f t="shared" si="2"/>
        <v>12</v>
      </c>
      <c r="O82" s="790"/>
    </row>
    <row r="83" spans="1:15">
      <c r="A83" s="646" t="s">
        <v>365</v>
      </c>
      <c r="B83" s="786" t="s">
        <v>365</v>
      </c>
      <c r="C83" s="796"/>
      <c r="D83" s="797">
        <v>2014</v>
      </c>
      <c r="E83" s="785" t="s">
        <v>21</v>
      </c>
      <c r="F83" s="38" t="s">
        <v>8</v>
      </c>
      <c r="G83" s="785" t="s">
        <v>68</v>
      </c>
      <c r="H83" s="798" t="s">
        <v>919</v>
      </c>
      <c r="I83" s="1059">
        <v>2</v>
      </c>
      <c r="J83" s="808" t="s">
        <v>724</v>
      </c>
      <c r="K83" s="802"/>
      <c r="L83" s="796">
        <v>89</v>
      </c>
      <c r="M83" s="796">
        <v>79</v>
      </c>
      <c r="N83" s="799">
        <f t="shared" si="2"/>
        <v>168</v>
      </c>
      <c r="O83" s="790"/>
    </row>
    <row r="84" spans="1:15">
      <c r="A84" s="646" t="s">
        <v>365</v>
      </c>
      <c r="B84" s="786" t="s">
        <v>365</v>
      </c>
      <c r="C84" s="796"/>
      <c r="D84" s="797">
        <v>2014</v>
      </c>
      <c r="E84" s="785" t="s">
        <v>21</v>
      </c>
      <c r="F84" s="38" t="s">
        <v>8</v>
      </c>
      <c r="G84" s="785" t="s">
        <v>68</v>
      </c>
      <c r="H84" s="798" t="s">
        <v>1489</v>
      </c>
      <c r="I84" s="1059">
        <v>1</v>
      </c>
      <c r="J84" s="807" t="s">
        <v>1506</v>
      </c>
      <c r="K84" s="802"/>
      <c r="L84" s="796">
        <v>587</v>
      </c>
      <c r="M84" s="796">
        <v>0</v>
      </c>
      <c r="N84" s="799">
        <f t="shared" si="2"/>
        <v>587</v>
      </c>
      <c r="O84" s="790"/>
    </row>
    <row r="85" spans="1:15">
      <c r="A85" s="646" t="s">
        <v>365</v>
      </c>
      <c r="B85" s="786" t="s">
        <v>365</v>
      </c>
      <c r="C85" s="796"/>
      <c r="D85" s="797">
        <v>2014</v>
      </c>
      <c r="E85" s="785" t="s">
        <v>21</v>
      </c>
      <c r="F85" s="38" t="s">
        <v>8</v>
      </c>
      <c r="G85" s="785" t="s">
        <v>68</v>
      </c>
      <c r="H85" s="798" t="s">
        <v>919</v>
      </c>
      <c r="I85" s="1059">
        <v>2</v>
      </c>
      <c r="J85" s="807" t="s">
        <v>1506</v>
      </c>
      <c r="K85" s="802"/>
      <c r="L85" s="796">
        <v>180</v>
      </c>
      <c r="M85" s="796">
        <v>0</v>
      </c>
      <c r="N85" s="799">
        <f t="shared" si="2"/>
        <v>180</v>
      </c>
      <c r="O85" s="790"/>
    </row>
    <row r="86" spans="1:15">
      <c r="A86" s="646" t="s">
        <v>365</v>
      </c>
      <c r="B86" s="786" t="s">
        <v>365</v>
      </c>
      <c r="C86" s="796"/>
      <c r="D86" s="797">
        <v>2014</v>
      </c>
      <c r="E86" s="785" t="s">
        <v>21</v>
      </c>
      <c r="F86" s="38" t="s">
        <v>8</v>
      </c>
      <c r="G86" s="785" t="s">
        <v>68</v>
      </c>
      <c r="H86" s="798" t="s">
        <v>919</v>
      </c>
      <c r="I86" s="1059">
        <v>2</v>
      </c>
      <c r="J86" s="813" t="s">
        <v>723</v>
      </c>
      <c r="K86" s="802">
        <v>3</v>
      </c>
      <c r="L86" s="796"/>
      <c r="M86" s="796">
        <v>2</v>
      </c>
      <c r="N86" s="799">
        <f t="shared" si="2"/>
        <v>5</v>
      </c>
      <c r="O86" s="790"/>
    </row>
    <row r="87" spans="1:15">
      <c r="A87" s="646" t="s">
        <v>365</v>
      </c>
      <c r="B87" s="786" t="s">
        <v>365</v>
      </c>
      <c r="C87" s="796"/>
      <c r="D87" s="797">
        <v>2014</v>
      </c>
      <c r="E87" s="785" t="s">
        <v>21</v>
      </c>
      <c r="F87" s="38" t="s">
        <v>8</v>
      </c>
      <c r="G87" s="785" t="s">
        <v>68</v>
      </c>
      <c r="H87" s="798" t="s">
        <v>1465</v>
      </c>
      <c r="I87" s="1059">
        <v>1</v>
      </c>
      <c r="J87" s="808" t="s">
        <v>1353</v>
      </c>
      <c r="K87" s="802"/>
      <c r="L87" s="796"/>
      <c r="M87" s="796">
        <v>2</v>
      </c>
      <c r="N87" s="799">
        <f t="shared" si="2"/>
        <v>2</v>
      </c>
      <c r="O87" s="790"/>
    </row>
    <row r="88" spans="1:15">
      <c r="A88" s="646" t="s">
        <v>365</v>
      </c>
      <c r="B88" s="786" t="s">
        <v>365</v>
      </c>
      <c r="C88" s="796"/>
      <c r="D88" s="797">
        <v>2014</v>
      </c>
      <c r="E88" s="785" t="s">
        <v>21</v>
      </c>
      <c r="F88" s="38" t="s">
        <v>8</v>
      </c>
      <c r="G88" s="785" t="s">
        <v>68</v>
      </c>
      <c r="H88" s="798" t="s">
        <v>1465</v>
      </c>
      <c r="I88" s="1059">
        <v>1</v>
      </c>
      <c r="J88" s="808" t="s">
        <v>1508</v>
      </c>
      <c r="K88" s="802"/>
      <c r="L88" s="796"/>
      <c r="M88" s="796">
        <v>1</v>
      </c>
      <c r="N88" s="799">
        <f t="shared" si="2"/>
        <v>1</v>
      </c>
      <c r="O88" s="790"/>
    </row>
    <row r="89" spans="1:15">
      <c r="A89" s="646" t="s">
        <v>365</v>
      </c>
      <c r="B89" s="786" t="s">
        <v>365</v>
      </c>
      <c r="C89" s="796"/>
      <c r="D89" s="797">
        <v>2014</v>
      </c>
      <c r="E89" s="785" t="s">
        <v>21</v>
      </c>
      <c r="F89" s="38" t="s">
        <v>8</v>
      </c>
      <c r="G89" s="785" t="s">
        <v>68</v>
      </c>
      <c r="H89" s="798" t="s">
        <v>1465</v>
      </c>
      <c r="I89" s="1059">
        <v>1</v>
      </c>
      <c r="J89" s="813" t="s">
        <v>723</v>
      </c>
      <c r="K89" s="802">
        <v>14</v>
      </c>
      <c r="L89" s="796"/>
      <c r="M89" s="796">
        <v>16</v>
      </c>
      <c r="N89" s="799">
        <f t="shared" si="2"/>
        <v>30</v>
      </c>
      <c r="O89" s="790"/>
    </row>
    <row r="90" spans="1:15">
      <c r="A90" s="646" t="s">
        <v>365</v>
      </c>
      <c r="B90" s="786" t="s">
        <v>365</v>
      </c>
      <c r="C90" s="796"/>
      <c r="D90" s="797">
        <v>2014</v>
      </c>
      <c r="E90" s="785" t="s">
        <v>21</v>
      </c>
      <c r="F90" s="38" t="s">
        <v>8</v>
      </c>
      <c r="G90" s="785" t="s">
        <v>68</v>
      </c>
      <c r="H90" s="798" t="s">
        <v>790</v>
      </c>
      <c r="I90" s="1059">
        <v>1</v>
      </c>
      <c r="J90" s="808" t="s">
        <v>1353</v>
      </c>
      <c r="K90" s="802"/>
      <c r="L90" s="796"/>
      <c r="M90" s="796">
        <v>96</v>
      </c>
      <c r="N90" s="799">
        <f t="shared" si="2"/>
        <v>96</v>
      </c>
      <c r="O90" s="790"/>
    </row>
    <row r="91" spans="1:15">
      <c r="A91" s="646" t="s">
        <v>365</v>
      </c>
      <c r="B91" s="786" t="s">
        <v>365</v>
      </c>
      <c r="C91" s="796"/>
      <c r="D91" s="797">
        <v>2014</v>
      </c>
      <c r="E91" s="785" t="s">
        <v>21</v>
      </c>
      <c r="F91" s="38" t="s">
        <v>8</v>
      </c>
      <c r="G91" s="785" t="s">
        <v>68</v>
      </c>
      <c r="H91" s="798" t="s">
        <v>790</v>
      </c>
      <c r="I91" s="1059">
        <v>1</v>
      </c>
      <c r="J91" s="808" t="s">
        <v>1508</v>
      </c>
      <c r="K91" s="802"/>
      <c r="L91" s="796"/>
      <c r="M91" s="796">
        <v>2</v>
      </c>
      <c r="N91" s="799">
        <f t="shared" si="2"/>
        <v>2</v>
      </c>
      <c r="O91" s="790"/>
    </row>
    <row r="92" spans="1:15">
      <c r="A92" s="646" t="s">
        <v>365</v>
      </c>
      <c r="B92" s="786" t="s">
        <v>365</v>
      </c>
      <c r="C92" s="796"/>
      <c r="D92" s="797">
        <v>2014</v>
      </c>
      <c r="E92" s="785" t="s">
        <v>21</v>
      </c>
      <c r="F92" s="38" t="s">
        <v>8</v>
      </c>
      <c r="G92" s="785" t="s">
        <v>68</v>
      </c>
      <c r="H92" s="798" t="s">
        <v>790</v>
      </c>
      <c r="I92" s="1059">
        <v>1</v>
      </c>
      <c r="J92" s="807" t="s">
        <v>1443</v>
      </c>
      <c r="K92" s="802"/>
      <c r="L92" s="796"/>
      <c r="M92" s="796">
        <v>15</v>
      </c>
      <c r="N92" s="799">
        <f t="shared" si="2"/>
        <v>15</v>
      </c>
      <c r="O92" s="790"/>
    </row>
    <row r="93" spans="1:15">
      <c r="A93" s="646" t="s">
        <v>365</v>
      </c>
      <c r="B93" s="786" t="s">
        <v>365</v>
      </c>
      <c r="C93" s="796"/>
      <c r="D93" s="797">
        <v>2014</v>
      </c>
      <c r="E93" s="785" t="s">
        <v>21</v>
      </c>
      <c r="F93" s="38" t="s">
        <v>8</v>
      </c>
      <c r="G93" s="785" t="s">
        <v>68</v>
      </c>
      <c r="H93" s="800" t="s">
        <v>790</v>
      </c>
      <c r="I93" s="96">
        <v>1</v>
      </c>
      <c r="J93" s="807" t="s">
        <v>1444</v>
      </c>
      <c r="K93" s="802"/>
      <c r="L93" s="796"/>
      <c r="M93" s="796">
        <v>1</v>
      </c>
      <c r="N93" s="799">
        <f t="shared" si="2"/>
        <v>1</v>
      </c>
      <c r="O93" s="790"/>
    </row>
    <row r="94" spans="1:15">
      <c r="A94" s="646" t="s">
        <v>365</v>
      </c>
      <c r="B94" s="786" t="s">
        <v>365</v>
      </c>
      <c r="C94" s="796"/>
      <c r="D94" s="797">
        <v>2014</v>
      </c>
      <c r="E94" s="785" t="s">
        <v>21</v>
      </c>
      <c r="F94" s="38" t="s">
        <v>8</v>
      </c>
      <c r="G94" s="785" t="s">
        <v>68</v>
      </c>
      <c r="H94" s="798" t="s">
        <v>790</v>
      </c>
      <c r="I94" s="1059">
        <v>1</v>
      </c>
      <c r="J94" s="808" t="s">
        <v>724</v>
      </c>
      <c r="K94" s="802"/>
      <c r="L94" s="796"/>
      <c r="M94" s="796">
        <v>5</v>
      </c>
      <c r="N94" s="799">
        <f t="shared" si="2"/>
        <v>5</v>
      </c>
      <c r="O94" s="790"/>
    </row>
    <row r="95" spans="1:15">
      <c r="A95" s="646" t="s">
        <v>365</v>
      </c>
      <c r="B95" s="786" t="s">
        <v>365</v>
      </c>
      <c r="C95" s="796"/>
      <c r="D95" s="797">
        <v>2014</v>
      </c>
      <c r="E95" s="785" t="s">
        <v>21</v>
      </c>
      <c r="F95" s="38" t="s">
        <v>8</v>
      </c>
      <c r="G95" s="785" t="s">
        <v>68</v>
      </c>
      <c r="H95" s="798" t="s">
        <v>790</v>
      </c>
      <c r="I95" s="1059">
        <v>1</v>
      </c>
      <c r="J95" s="807" t="s">
        <v>1506</v>
      </c>
      <c r="K95" s="802"/>
      <c r="L95" s="796"/>
      <c r="M95" s="796">
        <v>16</v>
      </c>
      <c r="N95" s="799">
        <f t="shared" si="2"/>
        <v>16</v>
      </c>
      <c r="O95" s="790"/>
    </row>
    <row r="96" spans="1:15">
      <c r="A96" s="646" t="s">
        <v>365</v>
      </c>
      <c r="B96" s="786" t="s">
        <v>365</v>
      </c>
      <c r="C96" s="796"/>
      <c r="D96" s="797">
        <v>2014</v>
      </c>
      <c r="E96" s="785" t="s">
        <v>21</v>
      </c>
      <c r="F96" s="38" t="s">
        <v>8</v>
      </c>
      <c r="G96" s="785" t="s">
        <v>68</v>
      </c>
      <c r="H96" s="798" t="s">
        <v>790</v>
      </c>
      <c r="I96" s="1059">
        <v>1</v>
      </c>
      <c r="J96" s="808" t="s">
        <v>735</v>
      </c>
      <c r="K96" s="802"/>
      <c r="L96" s="796"/>
      <c r="M96" s="796">
        <v>53</v>
      </c>
      <c r="N96" s="799">
        <f t="shared" si="2"/>
        <v>53</v>
      </c>
      <c r="O96" s="790"/>
    </row>
    <row r="97" spans="1:15">
      <c r="A97" s="646" t="s">
        <v>365</v>
      </c>
      <c r="B97" s="786" t="s">
        <v>365</v>
      </c>
      <c r="C97" s="796"/>
      <c r="D97" s="797">
        <v>2014</v>
      </c>
      <c r="E97" s="785" t="s">
        <v>21</v>
      </c>
      <c r="F97" s="38" t="s">
        <v>8</v>
      </c>
      <c r="G97" s="785" t="s">
        <v>68</v>
      </c>
      <c r="H97" s="800" t="s">
        <v>790</v>
      </c>
      <c r="I97" s="96">
        <v>1</v>
      </c>
      <c r="J97" s="813" t="s">
        <v>723</v>
      </c>
      <c r="K97" s="802">
        <v>525</v>
      </c>
      <c r="L97" s="796"/>
      <c r="M97" s="796">
        <v>213</v>
      </c>
      <c r="N97" s="799">
        <f t="shared" si="2"/>
        <v>738</v>
      </c>
      <c r="O97" s="790"/>
    </row>
    <row r="98" spans="1:15">
      <c r="A98" s="646" t="s">
        <v>365</v>
      </c>
      <c r="B98" s="646" t="s">
        <v>365</v>
      </c>
      <c r="C98" s="876"/>
      <c r="D98" s="797">
        <v>2014</v>
      </c>
      <c r="E98" s="785" t="s">
        <v>21</v>
      </c>
      <c r="F98" s="38" t="s">
        <v>8</v>
      </c>
      <c r="G98" s="785" t="s">
        <v>68</v>
      </c>
      <c r="H98" s="877" t="s">
        <v>790</v>
      </c>
      <c r="I98" s="809">
        <v>1</v>
      </c>
      <c r="J98" s="812" t="s">
        <v>706</v>
      </c>
      <c r="K98" s="802">
        <f>19705+5628+12604</f>
        <v>37937</v>
      </c>
      <c r="L98" s="799"/>
      <c r="M98" s="899">
        <v>1855</v>
      </c>
      <c r="N98" s="799">
        <f t="shared" si="2"/>
        <v>39792</v>
      </c>
      <c r="O98" s="790"/>
    </row>
    <row r="99" spans="1:15">
      <c r="A99" s="646" t="s">
        <v>365</v>
      </c>
      <c r="B99" s="646" t="s">
        <v>365</v>
      </c>
      <c r="C99" s="876"/>
      <c r="D99" s="797">
        <v>2014</v>
      </c>
      <c r="E99" s="841" t="s">
        <v>23</v>
      </c>
      <c r="F99" s="797" t="s">
        <v>8</v>
      </c>
      <c r="G99" s="841" t="s">
        <v>785</v>
      </c>
      <c r="H99" s="877" t="s">
        <v>790</v>
      </c>
      <c r="I99" s="809">
        <v>1</v>
      </c>
      <c r="J99" s="812" t="s">
        <v>1538</v>
      </c>
      <c r="K99" s="802">
        <v>509</v>
      </c>
      <c r="L99" s="799"/>
      <c r="M99" s="799"/>
      <c r="N99" s="799"/>
      <c r="O99" s="790"/>
    </row>
    <row r="100" spans="1:15">
      <c r="A100" s="646" t="s">
        <v>365</v>
      </c>
      <c r="B100" s="646" t="s">
        <v>365</v>
      </c>
      <c r="C100" s="796"/>
      <c r="D100" s="797">
        <v>2014</v>
      </c>
      <c r="E100" s="28" t="s">
        <v>23</v>
      </c>
      <c r="F100" s="38" t="s">
        <v>8</v>
      </c>
      <c r="G100" s="28" t="s">
        <v>1537</v>
      </c>
      <c r="H100" s="798" t="s">
        <v>790</v>
      </c>
      <c r="I100" s="1059">
        <v>1</v>
      </c>
      <c r="J100" s="812" t="s">
        <v>706</v>
      </c>
      <c r="K100" s="802">
        <f>5193+215+221+268</f>
        <v>5897</v>
      </c>
      <c r="L100" s="796"/>
      <c r="M100" s="796">
        <v>135</v>
      </c>
      <c r="N100" s="799">
        <f t="shared" ref="N100:N113" si="3">SUM(K100:M100)</f>
        <v>6032</v>
      </c>
      <c r="O100" s="790"/>
    </row>
    <row r="101" spans="1:15">
      <c r="A101" s="646" t="s">
        <v>365</v>
      </c>
      <c r="B101" s="786" t="s">
        <v>365</v>
      </c>
      <c r="C101" s="796"/>
      <c r="D101" s="797">
        <v>2014</v>
      </c>
      <c r="E101" s="785" t="s">
        <v>21</v>
      </c>
      <c r="F101" s="38" t="s">
        <v>8</v>
      </c>
      <c r="G101" s="785" t="s">
        <v>68</v>
      </c>
      <c r="H101" s="798" t="s">
        <v>1466</v>
      </c>
      <c r="I101" s="1059">
        <v>3</v>
      </c>
      <c r="J101" s="813" t="s">
        <v>723</v>
      </c>
      <c r="K101" s="802">
        <v>22</v>
      </c>
      <c r="L101" s="796"/>
      <c r="M101" s="796"/>
      <c r="N101" s="799">
        <f t="shared" si="3"/>
        <v>22</v>
      </c>
      <c r="O101" s="790"/>
    </row>
    <row r="102" spans="1:15">
      <c r="A102" s="646" t="s">
        <v>365</v>
      </c>
      <c r="B102" s="786" t="s">
        <v>365</v>
      </c>
      <c r="C102" s="796"/>
      <c r="D102" s="797">
        <v>2014</v>
      </c>
      <c r="E102" s="785" t="s">
        <v>21</v>
      </c>
      <c r="F102" s="38" t="s">
        <v>8</v>
      </c>
      <c r="G102" s="785" t="s">
        <v>68</v>
      </c>
      <c r="H102" s="798" t="s">
        <v>873</v>
      </c>
      <c r="I102" s="1059">
        <v>2</v>
      </c>
      <c r="J102" s="808" t="s">
        <v>1353</v>
      </c>
      <c r="K102" s="802"/>
      <c r="L102" s="796">
        <v>7031</v>
      </c>
      <c r="M102" s="796">
        <v>1</v>
      </c>
      <c r="N102" s="799">
        <f t="shared" si="3"/>
        <v>7032</v>
      </c>
      <c r="O102" s="790"/>
    </row>
    <row r="103" spans="1:15">
      <c r="A103" s="646" t="s">
        <v>365</v>
      </c>
      <c r="B103" s="786" t="s">
        <v>365</v>
      </c>
      <c r="C103" s="796"/>
      <c r="D103" s="797">
        <v>2014</v>
      </c>
      <c r="E103" s="785" t="s">
        <v>21</v>
      </c>
      <c r="F103" s="38" t="s">
        <v>8</v>
      </c>
      <c r="G103" s="785" t="s">
        <v>68</v>
      </c>
      <c r="H103" s="798" t="s">
        <v>873</v>
      </c>
      <c r="I103" s="1059">
        <v>2</v>
      </c>
      <c r="J103" s="808" t="s">
        <v>1508</v>
      </c>
      <c r="K103" s="802"/>
      <c r="L103" s="796"/>
      <c r="M103" s="796">
        <v>11</v>
      </c>
      <c r="N103" s="799">
        <f t="shared" si="3"/>
        <v>11</v>
      </c>
      <c r="O103" s="790"/>
    </row>
    <row r="104" spans="1:15">
      <c r="A104" s="646" t="s">
        <v>365</v>
      </c>
      <c r="B104" s="786" t="s">
        <v>365</v>
      </c>
      <c r="C104" s="796"/>
      <c r="D104" s="797">
        <v>2014</v>
      </c>
      <c r="E104" s="785" t="s">
        <v>21</v>
      </c>
      <c r="F104" s="38" t="s">
        <v>8</v>
      </c>
      <c r="G104" s="785" t="s">
        <v>68</v>
      </c>
      <c r="H104" s="798" t="s">
        <v>873</v>
      </c>
      <c r="I104" s="1059">
        <v>2</v>
      </c>
      <c r="J104" s="813" t="s">
        <v>723</v>
      </c>
      <c r="K104" s="802">
        <v>139</v>
      </c>
      <c r="L104" s="796">
        <v>5619</v>
      </c>
      <c r="M104" s="796">
        <v>5055</v>
      </c>
      <c r="N104" s="799">
        <f t="shared" si="3"/>
        <v>10813</v>
      </c>
      <c r="O104" s="790"/>
    </row>
    <row r="105" spans="1:15">
      <c r="A105" s="646" t="s">
        <v>365</v>
      </c>
      <c r="B105" s="786" t="s">
        <v>365</v>
      </c>
      <c r="C105" s="796"/>
      <c r="D105" s="797">
        <v>2014</v>
      </c>
      <c r="E105" s="785" t="s">
        <v>21</v>
      </c>
      <c r="F105" s="38" t="s">
        <v>8</v>
      </c>
      <c r="G105" s="785" t="s">
        <v>68</v>
      </c>
      <c r="H105" s="798" t="s">
        <v>1467</v>
      </c>
      <c r="I105" s="1059">
        <v>2</v>
      </c>
      <c r="J105" s="813" t="s">
        <v>723</v>
      </c>
      <c r="K105" s="802"/>
      <c r="L105" s="796">
        <v>901</v>
      </c>
      <c r="M105" s="796">
        <v>1052</v>
      </c>
      <c r="N105" s="799">
        <f t="shared" si="3"/>
        <v>1953</v>
      </c>
      <c r="O105" s="790"/>
    </row>
    <row r="106" spans="1:15">
      <c r="A106" s="646" t="s">
        <v>365</v>
      </c>
      <c r="B106" s="786" t="s">
        <v>365</v>
      </c>
      <c r="C106" s="796"/>
      <c r="D106" s="797">
        <v>2014</v>
      </c>
      <c r="E106" s="785" t="s">
        <v>21</v>
      </c>
      <c r="F106" s="38" t="s">
        <v>8</v>
      </c>
      <c r="G106" s="785" t="s">
        <v>68</v>
      </c>
      <c r="H106" s="798" t="s">
        <v>1164</v>
      </c>
      <c r="I106" s="1059">
        <v>3</v>
      </c>
      <c r="J106" s="808" t="s">
        <v>1353</v>
      </c>
      <c r="K106" s="802"/>
      <c r="L106" s="796"/>
      <c r="M106" s="796">
        <v>1</v>
      </c>
      <c r="N106" s="799">
        <f t="shared" si="3"/>
        <v>1</v>
      </c>
      <c r="O106" s="790"/>
    </row>
    <row r="107" spans="1:15">
      <c r="A107" s="646" t="s">
        <v>365</v>
      </c>
      <c r="B107" s="786" t="s">
        <v>365</v>
      </c>
      <c r="C107" s="796"/>
      <c r="D107" s="797">
        <v>2014</v>
      </c>
      <c r="E107" s="785" t="s">
        <v>21</v>
      </c>
      <c r="F107" s="38" t="s">
        <v>8</v>
      </c>
      <c r="G107" s="785" t="s">
        <v>68</v>
      </c>
      <c r="H107" s="798" t="s">
        <v>1164</v>
      </c>
      <c r="I107" s="1059">
        <v>3</v>
      </c>
      <c r="J107" s="807" t="s">
        <v>1444</v>
      </c>
      <c r="K107" s="802"/>
      <c r="L107" s="796"/>
      <c r="M107" s="796">
        <v>2</v>
      </c>
      <c r="N107" s="799">
        <f t="shared" si="3"/>
        <v>2</v>
      </c>
      <c r="O107" s="790"/>
    </row>
    <row r="108" spans="1:15">
      <c r="A108" s="646" t="s">
        <v>365</v>
      </c>
      <c r="B108" s="786" t="s">
        <v>365</v>
      </c>
      <c r="C108" s="796"/>
      <c r="D108" s="797">
        <v>2014</v>
      </c>
      <c r="E108" s="785" t="s">
        <v>21</v>
      </c>
      <c r="F108" s="38" t="s">
        <v>8</v>
      </c>
      <c r="G108" s="785" t="s">
        <v>68</v>
      </c>
      <c r="H108" s="798" t="s">
        <v>1164</v>
      </c>
      <c r="I108" s="1059">
        <v>3</v>
      </c>
      <c r="J108" s="808" t="s">
        <v>735</v>
      </c>
      <c r="K108" s="802"/>
      <c r="L108" s="796"/>
      <c r="M108" s="796">
        <v>2</v>
      </c>
      <c r="N108" s="799">
        <f t="shared" si="3"/>
        <v>2</v>
      </c>
      <c r="O108" s="790"/>
    </row>
    <row r="109" spans="1:15">
      <c r="A109" s="646" t="s">
        <v>365</v>
      </c>
      <c r="B109" s="646" t="s">
        <v>365</v>
      </c>
      <c r="C109" s="841"/>
      <c r="D109" s="797">
        <v>2014</v>
      </c>
      <c r="E109" s="785" t="s">
        <v>21</v>
      </c>
      <c r="F109" s="38" t="s">
        <v>8</v>
      </c>
      <c r="G109" s="785" t="s">
        <v>68</v>
      </c>
      <c r="H109" s="877" t="s">
        <v>1164</v>
      </c>
      <c r="I109" s="809">
        <v>3</v>
      </c>
      <c r="J109" s="812" t="s">
        <v>706</v>
      </c>
      <c r="K109" s="811"/>
      <c r="L109" s="799"/>
      <c r="M109" s="899">
        <v>3</v>
      </c>
      <c r="N109" s="799">
        <f t="shared" si="3"/>
        <v>3</v>
      </c>
      <c r="O109" s="790"/>
    </row>
    <row r="110" spans="1:15">
      <c r="A110" s="646" t="s">
        <v>365</v>
      </c>
      <c r="B110" s="786" t="s">
        <v>365</v>
      </c>
      <c r="C110" s="796"/>
      <c r="D110" s="797">
        <v>2015</v>
      </c>
      <c r="E110" s="785" t="s">
        <v>21</v>
      </c>
      <c r="F110" s="38" t="s">
        <v>8</v>
      </c>
      <c r="G110" s="785" t="s">
        <v>68</v>
      </c>
      <c r="H110" s="798" t="s">
        <v>877</v>
      </c>
      <c r="I110" s="1059">
        <v>2</v>
      </c>
      <c r="J110" s="808" t="s">
        <v>1353</v>
      </c>
      <c r="K110" s="802"/>
      <c r="L110" s="796">
        <f>647+276</f>
        <v>923</v>
      </c>
      <c r="M110" s="796"/>
      <c r="N110" s="799">
        <f t="shared" si="3"/>
        <v>923</v>
      </c>
      <c r="O110" s="790"/>
    </row>
    <row r="111" spans="1:15">
      <c r="A111" s="646" t="s">
        <v>365</v>
      </c>
      <c r="B111" s="786" t="s">
        <v>365</v>
      </c>
      <c r="C111" s="796"/>
      <c r="D111" s="797">
        <v>2015</v>
      </c>
      <c r="E111" s="785" t="s">
        <v>21</v>
      </c>
      <c r="F111" s="38" t="s">
        <v>8</v>
      </c>
      <c r="G111" s="785" t="s">
        <v>68</v>
      </c>
      <c r="H111" s="798" t="s">
        <v>877</v>
      </c>
      <c r="I111" s="1059">
        <v>2</v>
      </c>
      <c r="J111" s="808" t="s">
        <v>1508</v>
      </c>
      <c r="K111" s="802"/>
      <c r="L111" s="796">
        <v>34</v>
      </c>
      <c r="M111" s="796"/>
      <c r="N111" s="799">
        <f t="shared" si="3"/>
        <v>34</v>
      </c>
      <c r="O111" s="790"/>
    </row>
    <row r="112" spans="1:15">
      <c r="A112" s="646" t="s">
        <v>365</v>
      </c>
      <c r="B112" s="786" t="s">
        <v>365</v>
      </c>
      <c r="C112" s="796"/>
      <c r="D112" s="797">
        <v>2015</v>
      </c>
      <c r="E112" s="785" t="s">
        <v>21</v>
      </c>
      <c r="F112" s="38" t="s">
        <v>8</v>
      </c>
      <c r="G112" s="785" t="s">
        <v>68</v>
      </c>
      <c r="H112" s="798" t="s">
        <v>877</v>
      </c>
      <c r="I112" s="1059">
        <v>2</v>
      </c>
      <c r="J112" s="807" t="s">
        <v>1506</v>
      </c>
      <c r="K112" s="802"/>
      <c r="L112" s="796">
        <v>371</v>
      </c>
      <c r="M112" s="796"/>
      <c r="N112" s="799">
        <f t="shared" si="3"/>
        <v>371</v>
      </c>
      <c r="O112" s="790"/>
    </row>
    <row r="113" spans="1:15">
      <c r="A113" s="646" t="s">
        <v>365</v>
      </c>
      <c r="B113" s="786" t="s">
        <v>365</v>
      </c>
      <c r="C113" s="796"/>
      <c r="D113" s="797">
        <v>2014</v>
      </c>
      <c r="E113" s="785" t="s">
        <v>21</v>
      </c>
      <c r="F113" s="38" t="s">
        <v>8</v>
      </c>
      <c r="G113" s="785" t="s">
        <v>68</v>
      </c>
      <c r="H113" s="798" t="s">
        <v>877</v>
      </c>
      <c r="I113" s="1059">
        <v>2</v>
      </c>
      <c r="J113" s="813" t="s">
        <v>723</v>
      </c>
      <c r="K113" s="802">
        <v>1</v>
      </c>
      <c r="L113" s="796"/>
      <c r="M113" s="796">
        <v>27</v>
      </c>
      <c r="N113" s="799">
        <f t="shared" si="3"/>
        <v>28</v>
      </c>
      <c r="O113" s="790"/>
    </row>
    <row r="114" spans="1:15">
      <c r="A114" s="646" t="s">
        <v>365</v>
      </c>
      <c r="B114" s="786" t="s">
        <v>365</v>
      </c>
      <c r="C114" s="796"/>
      <c r="D114" s="797">
        <v>2014</v>
      </c>
      <c r="E114" s="785" t="s">
        <v>21</v>
      </c>
      <c r="F114" s="38" t="s">
        <v>8</v>
      </c>
      <c r="G114" s="785" t="s">
        <v>68</v>
      </c>
      <c r="H114" s="798" t="s">
        <v>877</v>
      </c>
      <c r="I114" s="1059">
        <v>2</v>
      </c>
      <c r="J114" s="626" t="s">
        <v>745</v>
      </c>
      <c r="K114" s="802"/>
      <c r="L114" s="796">
        <v>48</v>
      </c>
      <c r="M114" s="796"/>
      <c r="N114" s="799">
        <f t="shared" ref="N114:N115" si="4">SUM(K114:M114)</f>
        <v>48</v>
      </c>
      <c r="O114" s="790"/>
    </row>
    <row r="115" spans="1:15">
      <c r="A115" s="646" t="s">
        <v>365</v>
      </c>
      <c r="B115" s="786" t="s">
        <v>365</v>
      </c>
      <c r="C115" s="796"/>
      <c r="D115" s="797">
        <v>2014</v>
      </c>
      <c r="E115" s="785" t="s">
        <v>21</v>
      </c>
      <c r="F115" s="38" t="s">
        <v>8</v>
      </c>
      <c r="G115" s="785" t="s">
        <v>68</v>
      </c>
      <c r="H115" s="798" t="s">
        <v>877</v>
      </c>
      <c r="I115" s="1059">
        <v>2</v>
      </c>
      <c r="J115" s="807" t="s">
        <v>1444</v>
      </c>
      <c r="K115" s="802"/>
      <c r="L115" s="796">
        <v>40</v>
      </c>
      <c r="M115" s="796"/>
      <c r="N115" s="799">
        <f t="shared" si="4"/>
        <v>40</v>
      </c>
      <c r="O115" s="790"/>
    </row>
    <row r="116" spans="1:15">
      <c r="A116" s="646" t="s">
        <v>365</v>
      </c>
      <c r="B116" s="786" t="s">
        <v>365</v>
      </c>
      <c r="C116" s="796"/>
      <c r="D116" s="797">
        <v>2014</v>
      </c>
      <c r="E116" s="785" t="s">
        <v>21</v>
      </c>
      <c r="F116" s="38" t="s">
        <v>8</v>
      </c>
      <c r="G116" s="785" t="s">
        <v>68</v>
      </c>
      <c r="H116" s="798" t="s">
        <v>1468</v>
      </c>
      <c r="I116" s="1059">
        <v>3</v>
      </c>
      <c r="J116" s="808" t="s">
        <v>1353</v>
      </c>
      <c r="K116" s="802"/>
      <c r="L116" s="796"/>
      <c r="M116" s="796">
        <v>1329</v>
      </c>
      <c r="N116" s="799">
        <f t="shared" ref="N116:N147" si="5">SUM(K116:M116)</f>
        <v>1329</v>
      </c>
      <c r="O116" s="790"/>
    </row>
    <row r="117" spans="1:15">
      <c r="A117" s="646" t="s">
        <v>365</v>
      </c>
      <c r="B117" s="786" t="s">
        <v>365</v>
      </c>
      <c r="C117" s="796"/>
      <c r="D117" s="797">
        <v>2014</v>
      </c>
      <c r="E117" s="785" t="s">
        <v>21</v>
      </c>
      <c r="F117" s="38" t="s">
        <v>8</v>
      </c>
      <c r="G117" s="785" t="s">
        <v>68</v>
      </c>
      <c r="H117" s="798" t="s">
        <v>1468</v>
      </c>
      <c r="I117" s="1059">
        <v>3</v>
      </c>
      <c r="J117" s="808" t="s">
        <v>1508</v>
      </c>
      <c r="K117" s="802"/>
      <c r="L117" s="796"/>
      <c r="M117" s="796">
        <v>104</v>
      </c>
      <c r="N117" s="799">
        <f t="shared" si="5"/>
        <v>104</v>
      </c>
      <c r="O117" s="790"/>
    </row>
    <row r="118" spans="1:15">
      <c r="A118" s="646" t="s">
        <v>365</v>
      </c>
      <c r="B118" s="786" t="s">
        <v>365</v>
      </c>
      <c r="C118" s="796"/>
      <c r="D118" s="797">
        <v>2014</v>
      </c>
      <c r="E118" s="785" t="s">
        <v>21</v>
      </c>
      <c r="F118" s="38" t="s">
        <v>8</v>
      </c>
      <c r="G118" s="785" t="s">
        <v>68</v>
      </c>
      <c r="H118" s="798" t="s">
        <v>1468</v>
      </c>
      <c r="I118" s="1059">
        <v>3</v>
      </c>
      <c r="J118" s="807" t="s">
        <v>1442</v>
      </c>
      <c r="K118" s="802"/>
      <c r="L118" s="796"/>
      <c r="M118" s="796">
        <v>2</v>
      </c>
      <c r="N118" s="799">
        <f t="shared" si="5"/>
        <v>2</v>
      </c>
      <c r="O118" s="790"/>
    </row>
    <row r="119" spans="1:15">
      <c r="A119" s="646" t="s">
        <v>365</v>
      </c>
      <c r="B119" s="786" t="s">
        <v>365</v>
      </c>
      <c r="C119" s="796"/>
      <c r="D119" s="797">
        <v>2014</v>
      </c>
      <c r="E119" s="785" t="s">
        <v>21</v>
      </c>
      <c r="F119" s="38" t="s">
        <v>8</v>
      </c>
      <c r="G119" s="785" t="s">
        <v>68</v>
      </c>
      <c r="H119" s="798" t="s">
        <v>1468</v>
      </c>
      <c r="I119" s="1059">
        <v>3</v>
      </c>
      <c r="J119" s="808" t="s">
        <v>724</v>
      </c>
      <c r="K119" s="802"/>
      <c r="L119" s="796"/>
      <c r="M119" s="796">
        <v>2</v>
      </c>
      <c r="N119" s="799">
        <f t="shared" si="5"/>
        <v>2</v>
      </c>
      <c r="O119" s="790"/>
    </row>
    <row r="120" spans="1:15">
      <c r="A120" s="646" t="s">
        <v>365</v>
      </c>
      <c r="B120" s="786" t="s">
        <v>365</v>
      </c>
      <c r="C120" s="796"/>
      <c r="D120" s="797">
        <v>2014</v>
      </c>
      <c r="E120" s="785" t="s">
        <v>21</v>
      </c>
      <c r="F120" s="38" t="s">
        <v>8</v>
      </c>
      <c r="G120" s="785" t="s">
        <v>68</v>
      </c>
      <c r="H120" s="798" t="s">
        <v>1468</v>
      </c>
      <c r="I120" s="1059">
        <v>3</v>
      </c>
      <c r="J120" s="813" t="s">
        <v>723</v>
      </c>
      <c r="K120" s="802">
        <v>2</v>
      </c>
      <c r="L120" s="796"/>
      <c r="M120" s="796"/>
      <c r="N120" s="799">
        <f t="shared" si="5"/>
        <v>2</v>
      </c>
      <c r="O120" s="790"/>
    </row>
    <row r="121" spans="1:15">
      <c r="A121" s="646" t="s">
        <v>365</v>
      </c>
      <c r="B121" s="786" t="s">
        <v>365</v>
      </c>
      <c r="C121" s="796"/>
      <c r="D121" s="797">
        <v>2014</v>
      </c>
      <c r="E121" s="785" t="s">
        <v>21</v>
      </c>
      <c r="F121" s="38" t="s">
        <v>8</v>
      </c>
      <c r="G121" s="785" t="s">
        <v>68</v>
      </c>
      <c r="H121" s="798" t="s">
        <v>1490</v>
      </c>
      <c r="I121" s="1059">
        <v>3</v>
      </c>
      <c r="J121" s="808" t="s">
        <v>1353</v>
      </c>
      <c r="K121" s="802"/>
      <c r="L121" s="796"/>
      <c r="M121" s="796">
        <v>122</v>
      </c>
      <c r="N121" s="799">
        <f t="shared" si="5"/>
        <v>122</v>
      </c>
      <c r="O121" s="790"/>
    </row>
    <row r="122" spans="1:15">
      <c r="A122" s="646" t="s">
        <v>365</v>
      </c>
      <c r="B122" s="786" t="s">
        <v>365</v>
      </c>
      <c r="C122" s="796"/>
      <c r="D122" s="797">
        <v>2014</v>
      </c>
      <c r="E122" s="785" t="s">
        <v>21</v>
      </c>
      <c r="F122" s="38" t="s">
        <v>8</v>
      </c>
      <c r="G122" s="785" t="s">
        <v>68</v>
      </c>
      <c r="H122" s="798" t="s">
        <v>1490</v>
      </c>
      <c r="I122" s="1059">
        <v>3</v>
      </c>
      <c r="J122" s="807" t="s">
        <v>1443</v>
      </c>
      <c r="K122" s="802"/>
      <c r="L122" s="796"/>
      <c r="M122" s="796">
        <v>33</v>
      </c>
      <c r="N122" s="799">
        <f t="shared" si="5"/>
        <v>33</v>
      </c>
      <c r="O122" s="790"/>
    </row>
    <row r="123" spans="1:15">
      <c r="A123" s="646" t="s">
        <v>365</v>
      </c>
      <c r="B123" s="786" t="s">
        <v>365</v>
      </c>
      <c r="C123" s="796"/>
      <c r="D123" s="797">
        <v>2014</v>
      </c>
      <c r="E123" s="785" t="s">
        <v>21</v>
      </c>
      <c r="F123" s="38" t="s">
        <v>8</v>
      </c>
      <c r="G123" s="785" t="s">
        <v>68</v>
      </c>
      <c r="H123" s="798" t="s">
        <v>1490</v>
      </c>
      <c r="I123" s="1059">
        <v>3</v>
      </c>
      <c r="J123" s="807" t="s">
        <v>1444</v>
      </c>
      <c r="K123" s="802"/>
      <c r="L123" s="796"/>
      <c r="M123" s="796">
        <v>2</v>
      </c>
      <c r="N123" s="799">
        <f t="shared" si="5"/>
        <v>2</v>
      </c>
      <c r="O123" s="790"/>
    </row>
    <row r="124" spans="1:15">
      <c r="A124" s="646" t="s">
        <v>365</v>
      </c>
      <c r="B124" s="786" t="s">
        <v>365</v>
      </c>
      <c r="C124" s="796"/>
      <c r="D124" s="797">
        <v>2014</v>
      </c>
      <c r="E124" s="785" t="s">
        <v>21</v>
      </c>
      <c r="F124" s="38" t="s">
        <v>8</v>
      </c>
      <c r="G124" s="785" t="s">
        <v>68</v>
      </c>
      <c r="H124" s="798" t="s">
        <v>1490</v>
      </c>
      <c r="I124" s="1059">
        <v>3</v>
      </c>
      <c r="J124" s="808" t="s">
        <v>724</v>
      </c>
      <c r="K124" s="802"/>
      <c r="L124" s="796"/>
      <c r="M124" s="796">
        <v>130</v>
      </c>
      <c r="N124" s="799">
        <f t="shared" si="5"/>
        <v>130</v>
      </c>
      <c r="O124" s="790"/>
    </row>
    <row r="125" spans="1:15">
      <c r="A125" s="646" t="s">
        <v>365</v>
      </c>
      <c r="B125" s="786" t="s">
        <v>365</v>
      </c>
      <c r="C125" s="796"/>
      <c r="D125" s="797">
        <v>2014</v>
      </c>
      <c r="E125" s="785" t="s">
        <v>21</v>
      </c>
      <c r="F125" s="38" t="s">
        <v>8</v>
      </c>
      <c r="G125" s="785" t="s">
        <v>68</v>
      </c>
      <c r="H125" s="798" t="s">
        <v>1490</v>
      </c>
      <c r="I125" s="1059">
        <v>3</v>
      </c>
      <c r="J125" s="808" t="s">
        <v>735</v>
      </c>
      <c r="K125" s="802"/>
      <c r="L125" s="796"/>
      <c r="M125" s="796">
        <v>2</v>
      </c>
      <c r="N125" s="799">
        <f t="shared" si="5"/>
        <v>2</v>
      </c>
      <c r="O125" s="790"/>
    </row>
    <row r="126" spans="1:15">
      <c r="A126" s="646" t="s">
        <v>365</v>
      </c>
      <c r="B126" s="786" t="s">
        <v>365</v>
      </c>
      <c r="C126" s="796"/>
      <c r="D126" s="797">
        <v>2014</v>
      </c>
      <c r="E126" s="785" t="s">
        <v>21</v>
      </c>
      <c r="F126" s="38" t="s">
        <v>8</v>
      </c>
      <c r="G126" s="785" t="s">
        <v>68</v>
      </c>
      <c r="H126" s="798" t="s">
        <v>948</v>
      </c>
      <c r="I126" s="1059">
        <v>3</v>
      </c>
      <c r="J126" s="813" t="s">
        <v>723</v>
      </c>
      <c r="K126" s="802">
        <v>18</v>
      </c>
      <c r="L126" s="796"/>
      <c r="M126" s="796"/>
      <c r="N126" s="799">
        <f t="shared" si="5"/>
        <v>18</v>
      </c>
      <c r="O126" s="790"/>
    </row>
    <row r="127" spans="1:15">
      <c r="A127" s="646" t="s">
        <v>365</v>
      </c>
      <c r="B127" s="786" t="s">
        <v>365</v>
      </c>
      <c r="C127" s="796"/>
      <c r="D127" s="797">
        <v>2014</v>
      </c>
      <c r="E127" s="785" t="s">
        <v>21</v>
      </c>
      <c r="F127" s="38" t="s">
        <v>8</v>
      </c>
      <c r="G127" s="785" t="s">
        <v>68</v>
      </c>
      <c r="H127" s="798" t="s">
        <v>824</v>
      </c>
      <c r="I127" s="1059">
        <v>2</v>
      </c>
      <c r="J127" s="808" t="s">
        <v>1353</v>
      </c>
      <c r="K127" s="802"/>
      <c r="L127" s="796">
        <v>1090</v>
      </c>
      <c r="M127" s="796">
        <v>2052</v>
      </c>
      <c r="N127" s="799">
        <f t="shared" si="5"/>
        <v>3142</v>
      </c>
      <c r="O127" s="790"/>
    </row>
    <row r="128" spans="1:15">
      <c r="A128" s="646" t="s">
        <v>365</v>
      </c>
      <c r="B128" s="786" t="s">
        <v>365</v>
      </c>
      <c r="C128" s="796"/>
      <c r="D128" s="797">
        <v>2014</v>
      </c>
      <c r="E128" s="785" t="s">
        <v>21</v>
      </c>
      <c r="F128" s="38" t="s">
        <v>8</v>
      </c>
      <c r="G128" s="785" t="s">
        <v>68</v>
      </c>
      <c r="H128" s="798" t="s">
        <v>824</v>
      </c>
      <c r="I128" s="1059">
        <v>2</v>
      </c>
      <c r="J128" s="808" t="s">
        <v>1508</v>
      </c>
      <c r="K128" s="802"/>
      <c r="L128" s="796"/>
      <c r="M128" s="796">
        <v>203</v>
      </c>
      <c r="N128" s="799">
        <f t="shared" si="5"/>
        <v>203</v>
      </c>
      <c r="O128" s="790"/>
    </row>
    <row r="129" spans="1:15">
      <c r="A129" s="646" t="s">
        <v>365</v>
      </c>
      <c r="B129" s="786" t="s">
        <v>365</v>
      </c>
      <c r="C129" s="796"/>
      <c r="D129" s="797">
        <v>2014</v>
      </c>
      <c r="E129" s="785" t="s">
        <v>21</v>
      </c>
      <c r="F129" s="38" t="s">
        <v>8</v>
      </c>
      <c r="G129" s="785" t="s">
        <v>68</v>
      </c>
      <c r="H129" s="798" t="s">
        <v>824</v>
      </c>
      <c r="I129" s="1059">
        <v>2</v>
      </c>
      <c r="J129" s="807" t="s">
        <v>1442</v>
      </c>
      <c r="K129" s="802"/>
      <c r="L129" s="796"/>
      <c r="M129" s="796">
        <v>347</v>
      </c>
      <c r="N129" s="799">
        <f t="shared" si="5"/>
        <v>347</v>
      </c>
      <c r="O129" s="790"/>
    </row>
    <row r="130" spans="1:15">
      <c r="A130" s="646" t="s">
        <v>365</v>
      </c>
      <c r="B130" s="786" t="s">
        <v>365</v>
      </c>
      <c r="C130" s="796"/>
      <c r="D130" s="797">
        <v>2014</v>
      </c>
      <c r="E130" s="785" t="s">
        <v>21</v>
      </c>
      <c r="F130" s="38" t="s">
        <v>8</v>
      </c>
      <c r="G130" s="785" t="s">
        <v>68</v>
      </c>
      <c r="H130" s="798" t="s">
        <v>824</v>
      </c>
      <c r="I130" s="1059">
        <v>2</v>
      </c>
      <c r="J130" s="807" t="s">
        <v>1443</v>
      </c>
      <c r="K130" s="802"/>
      <c r="L130" s="796">
        <f>243+60</f>
        <v>303</v>
      </c>
      <c r="M130" s="796">
        <v>290</v>
      </c>
      <c r="N130" s="799">
        <f t="shared" si="5"/>
        <v>593</v>
      </c>
      <c r="O130" s="790"/>
    </row>
    <row r="131" spans="1:15">
      <c r="A131" s="646" t="s">
        <v>365</v>
      </c>
      <c r="B131" s="786" t="s">
        <v>365</v>
      </c>
      <c r="C131" s="796"/>
      <c r="D131" s="797">
        <v>2014</v>
      </c>
      <c r="E131" s="785" t="s">
        <v>21</v>
      </c>
      <c r="F131" s="38" t="s">
        <v>8</v>
      </c>
      <c r="G131" s="785" t="s">
        <v>68</v>
      </c>
      <c r="H131" s="798" t="s">
        <v>824</v>
      </c>
      <c r="I131" s="1059">
        <v>2</v>
      </c>
      <c r="J131" s="807" t="s">
        <v>1444</v>
      </c>
      <c r="K131" s="802"/>
      <c r="L131" s="796"/>
      <c r="M131" s="796">
        <v>982</v>
      </c>
      <c r="N131" s="799">
        <f t="shared" si="5"/>
        <v>982</v>
      </c>
      <c r="O131" s="790"/>
    </row>
    <row r="132" spans="1:15">
      <c r="A132" s="646" t="s">
        <v>365</v>
      </c>
      <c r="B132" s="786" t="s">
        <v>365</v>
      </c>
      <c r="C132" s="796"/>
      <c r="D132" s="797">
        <v>2014</v>
      </c>
      <c r="E132" s="785" t="s">
        <v>21</v>
      </c>
      <c r="F132" s="38" t="s">
        <v>8</v>
      </c>
      <c r="G132" s="785" t="s">
        <v>68</v>
      </c>
      <c r="H132" s="798" t="s">
        <v>824</v>
      </c>
      <c r="I132" s="1059">
        <v>2</v>
      </c>
      <c r="J132" s="808" t="s">
        <v>711</v>
      </c>
      <c r="K132" s="802"/>
      <c r="L132" s="796"/>
      <c r="M132" s="796">
        <v>48</v>
      </c>
      <c r="N132" s="799">
        <f t="shared" si="5"/>
        <v>48</v>
      </c>
      <c r="O132" s="790"/>
    </row>
    <row r="133" spans="1:15">
      <c r="A133" s="646" t="s">
        <v>365</v>
      </c>
      <c r="B133" s="786" t="s">
        <v>365</v>
      </c>
      <c r="C133" s="796"/>
      <c r="D133" s="797">
        <v>2014</v>
      </c>
      <c r="E133" s="785" t="s">
        <v>21</v>
      </c>
      <c r="F133" s="38" t="s">
        <v>8</v>
      </c>
      <c r="G133" s="785" t="s">
        <v>68</v>
      </c>
      <c r="H133" s="798" t="s">
        <v>824</v>
      </c>
      <c r="I133" s="1059">
        <v>2</v>
      </c>
      <c r="J133" s="808" t="s">
        <v>724</v>
      </c>
      <c r="K133" s="802"/>
      <c r="L133" s="796"/>
      <c r="M133" s="796">
        <v>1050</v>
      </c>
      <c r="N133" s="799">
        <f t="shared" si="5"/>
        <v>1050</v>
      </c>
      <c r="O133" s="790"/>
    </row>
    <row r="134" spans="1:15">
      <c r="A134" s="646" t="s">
        <v>365</v>
      </c>
      <c r="B134" s="786" t="s">
        <v>365</v>
      </c>
      <c r="C134" s="796"/>
      <c r="D134" s="797">
        <v>2014</v>
      </c>
      <c r="E134" s="785" t="s">
        <v>21</v>
      </c>
      <c r="F134" s="38" t="s">
        <v>8</v>
      </c>
      <c r="G134" s="785" t="s">
        <v>68</v>
      </c>
      <c r="H134" s="798" t="s">
        <v>824</v>
      </c>
      <c r="I134" s="1059">
        <v>2</v>
      </c>
      <c r="J134" s="807" t="s">
        <v>1506</v>
      </c>
      <c r="K134" s="802"/>
      <c r="L134" s="796">
        <v>61</v>
      </c>
      <c r="M134" s="796">
        <v>271</v>
      </c>
      <c r="N134" s="799">
        <f t="shared" si="5"/>
        <v>332</v>
      </c>
      <c r="O134" s="790"/>
    </row>
    <row r="135" spans="1:15">
      <c r="A135" s="646" t="s">
        <v>365</v>
      </c>
      <c r="B135" s="786" t="s">
        <v>365</v>
      </c>
      <c r="C135" s="796"/>
      <c r="D135" s="797">
        <v>2014</v>
      </c>
      <c r="E135" s="785" t="s">
        <v>21</v>
      </c>
      <c r="F135" s="38" t="s">
        <v>8</v>
      </c>
      <c r="G135" s="785" t="s">
        <v>68</v>
      </c>
      <c r="H135" s="798" t="s">
        <v>824</v>
      </c>
      <c r="I135" s="1059">
        <v>2</v>
      </c>
      <c r="J135" s="808" t="s">
        <v>735</v>
      </c>
      <c r="K135" s="802"/>
      <c r="L135" s="796"/>
      <c r="M135" s="796">
        <v>152</v>
      </c>
      <c r="N135" s="799">
        <f t="shared" si="5"/>
        <v>152</v>
      </c>
      <c r="O135" s="790"/>
    </row>
    <row r="136" spans="1:15">
      <c r="A136" s="646" t="s">
        <v>365</v>
      </c>
      <c r="B136" s="786" t="s">
        <v>365</v>
      </c>
      <c r="C136" s="796"/>
      <c r="D136" s="797">
        <v>2014</v>
      </c>
      <c r="E136" s="785" t="s">
        <v>21</v>
      </c>
      <c r="F136" s="38" t="s">
        <v>8</v>
      </c>
      <c r="G136" s="785" t="s">
        <v>68</v>
      </c>
      <c r="H136" s="798" t="s">
        <v>824</v>
      </c>
      <c r="I136" s="1059">
        <v>2</v>
      </c>
      <c r="J136" s="813" t="s">
        <v>723</v>
      </c>
      <c r="K136" s="802">
        <v>2</v>
      </c>
      <c r="L136" s="796"/>
      <c r="M136" s="796"/>
      <c r="N136" s="799">
        <f t="shared" si="5"/>
        <v>2</v>
      </c>
      <c r="O136" s="790"/>
    </row>
    <row r="137" spans="1:15">
      <c r="A137" s="646" t="s">
        <v>365</v>
      </c>
      <c r="B137" s="646" t="s">
        <v>365</v>
      </c>
      <c r="C137" s="796"/>
      <c r="D137" s="797">
        <v>2014</v>
      </c>
      <c r="E137" s="28" t="s">
        <v>23</v>
      </c>
      <c r="F137" s="38" t="s">
        <v>8</v>
      </c>
      <c r="G137" s="28" t="s">
        <v>1537</v>
      </c>
      <c r="H137" s="798" t="s">
        <v>824</v>
      </c>
      <c r="I137" s="1059">
        <v>2</v>
      </c>
      <c r="J137" s="812" t="s">
        <v>706</v>
      </c>
      <c r="K137" s="802">
        <v>12</v>
      </c>
      <c r="L137" s="796"/>
      <c r="M137" s="796">
        <v>49</v>
      </c>
      <c r="N137" s="799">
        <f t="shared" si="5"/>
        <v>61</v>
      </c>
      <c r="O137" s="790"/>
    </row>
    <row r="138" spans="1:15">
      <c r="A138" s="646" t="s">
        <v>365</v>
      </c>
      <c r="B138" s="646" t="s">
        <v>365</v>
      </c>
      <c r="C138" s="796"/>
      <c r="D138" s="797">
        <v>2014</v>
      </c>
      <c r="E138" s="28" t="s">
        <v>23</v>
      </c>
      <c r="F138" s="38" t="s">
        <v>8</v>
      </c>
      <c r="G138" s="28" t="s">
        <v>1537</v>
      </c>
      <c r="H138" s="798" t="s">
        <v>1449</v>
      </c>
      <c r="I138" s="1059">
        <v>3</v>
      </c>
      <c r="J138" s="812" t="s">
        <v>706</v>
      </c>
      <c r="K138" s="802"/>
      <c r="L138" s="796"/>
      <c r="M138" s="796">
        <v>22</v>
      </c>
      <c r="N138" s="799">
        <f t="shared" si="5"/>
        <v>22</v>
      </c>
      <c r="O138" s="790"/>
    </row>
    <row r="139" spans="1:15">
      <c r="A139" s="646" t="s">
        <v>365</v>
      </c>
      <c r="B139" s="786" t="s">
        <v>365</v>
      </c>
      <c r="C139" s="796"/>
      <c r="D139" s="797">
        <v>2014</v>
      </c>
      <c r="E139" s="785" t="s">
        <v>21</v>
      </c>
      <c r="F139" s="38" t="s">
        <v>8</v>
      </c>
      <c r="G139" s="785" t="s">
        <v>68</v>
      </c>
      <c r="H139" s="798" t="s">
        <v>98</v>
      </c>
      <c r="I139" s="1059">
        <v>1</v>
      </c>
      <c r="J139" s="808" t="s">
        <v>1353</v>
      </c>
      <c r="K139" s="802"/>
      <c r="L139" s="796">
        <v>818</v>
      </c>
      <c r="M139" s="796">
        <v>82</v>
      </c>
      <c r="N139" s="799">
        <f t="shared" si="5"/>
        <v>900</v>
      </c>
      <c r="O139" s="790"/>
    </row>
    <row r="140" spans="1:15">
      <c r="A140" s="646" t="s">
        <v>365</v>
      </c>
      <c r="B140" s="786" t="s">
        <v>365</v>
      </c>
      <c r="C140" s="796"/>
      <c r="D140" s="797">
        <v>2014</v>
      </c>
      <c r="E140" s="785" t="s">
        <v>21</v>
      </c>
      <c r="F140" s="38" t="s">
        <v>8</v>
      </c>
      <c r="G140" s="785" t="s">
        <v>68</v>
      </c>
      <c r="H140" s="798" t="s">
        <v>98</v>
      </c>
      <c r="I140" s="1059">
        <v>1</v>
      </c>
      <c r="J140" s="808" t="s">
        <v>1508</v>
      </c>
      <c r="K140" s="802">
        <v>28</v>
      </c>
      <c r="L140" s="796">
        <v>59</v>
      </c>
      <c r="M140" s="796">
        <v>42</v>
      </c>
      <c r="N140" s="799">
        <f t="shared" si="5"/>
        <v>129</v>
      </c>
      <c r="O140" s="790"/>
    </row>
    <row r="141" spans="1:15">
      <c r="A141" s="646" t="s">
        <v>365</v>
      </c>
      <c r="B141" s="786" t="s">
        <v>365</v>
      </c>
      <c r="C141" s="796"/>
      <c r="D141" s="797">
        <v>2014</v>
      </c>
      <c r="E141" s="785" t="s">
        <v>21</v>
      </c>
      <c r="F141" s="38" t="s">
        <v>8</v>
      </c>
      <c r="G141" s="785" t="s">
        <v>68</v>
      </c>
      <c r="H141" s="798" t="s">
        <v>98</v>
      </c>
      <c r="I141" s="1059">
        <v>1</v>
      </c>
      <c r="J141" s="807" t="s">
        <v>1442</v>
      </c>
      <c r="K141" s="802"/>
      <c r="L141" s="796"/>
      <c r="M141" s="796">
        <v>3</v>
      </c>
      <c r="N141" s="799">
        <f t="shared" si="5"/>
        <v>3</v>
      </c>
      <c r="O141" s="790"/>
    </row>
    <row r="142" spans="1:15">
      <c r="A142" s="646" t="s">
        <v>365</v>
      </c>
      <c r="B142" s="786" t="s">
        <v>365</v>
      </c>
      <c r="C142" s="796"/>
      <c r="D142" s="797">
        <v>2014</v>
      </c>
      <c r="E142" s="785" t="s">
        <v>21</v>
      </c>
      <c r="F142" s="38" t="s">
        <v>8</v>
      </c>
      <c r="G142" s="785" t="s">
        <v>68</v>
      </c>
      <c r="H142" s="798" t="s">
        <v>98</v>
      </c>
      <c r="I142" s="1059">
        <v>1</v>
      </c>
      <c r="J142" s="807" t="s">
        <v>1443</v>
      </c>
      <c r="K142" s="802">
        <v>4</v>
      </c>
      <c r="L142" s="796">
        <f>3+140+156</f>
        <v>299</v>
      </c>
      <c r="M142" s="796">
        <v>25</v>
      </c>
      <c r="N142" s="799">
        <f t="shared" si="5"/>
        <v>328</v>
      </c>
      <c r="O142" s="790"/>
    </row>
    <row r="143" spans="1:15">
      <c r="A143" s="646" t="s">
        <v>365</v>
      </c>
      <c r="B143" s="786" t="s">
        <v>365</v>
      </c>
      <c r="C143" s="796"/>
      <c r="D143" s="797">
        <v>2014</v>
      </c>
      <c r="E143" s="785" t="s">
        <v>21</v>
      </c>
      <c r="F143" s="38" t="s">
        <v>8</v>
      </c>
      <c r="G143" s="785" t="s">
        <v>68</v>
      </c>
      <c r="H143" s="798" t="s">
        <v>98</v>
      </c>
      <c r="I143" s="1059">
        <v>1</v>
      </c>
      <c r="J143" s="807" t="s">
        <v>1444</v>
      </c>
      <c r="K143" s="802">
        <v>173</v>
      </c>
      <c r="L143" s="796"/>
      <c r="M143" s="796">
        <v>55</v>
      </c>
      <c r="N143" s="799">
        <f t="shared" si="5"/>
        <v>228</v>
      </c>
      <c r="O143" s="790"/>
    </row>
    <row r="144" spans="1:15">
      <c r="A144" s="646" t="s">
        <v>365</v>
      </c>
      <c r="B144" s="786" t="s">
        <v>365</v>
      </c>
      <c r="C144" s="796"/>
      <c r="D144" s="797">
        <v>2014</v>
      </c>
      <c r="E144" s="785" t="s">
        <v>21</v>
      </c>
      <c r="F144" s="38" t="s">
        <v>8</v>
      </c>
      <c r="G144" s="785" t="s">
        <v>68</v>
      </c>
      <c r="H144" s="798" t="s">
        <v>98</v>
      </c>
      <c r="I144" s="1059">
        <v>1</v>
      </c>
      <c r="J144" s="808" t="s">
        <v>724</v>
      </c>
      <c r="K144" s="802"/>
      <c r="L144" s="796"/>
      <c r="M144" s="796">
        <v>39</v>
      </c>
      <c r="N144" s="799">
        <f t="shared" si="5"/>
        <v>39</v>
      </c>
      <c r="O144" s="790"/>
    </row>
    <row r="145" spans="1:15">
      <c r="A145" s="646" t="s">
        <v>365</v>
      </c>
      <c r="B145" s="786" t="s">
        <v>365</v>
      </c>
      <c r="C145" s="796"/>
      <c r="D145" s="797">
        <v>2014</v>
      </c>
      <c r="E145" s="785" t="s">
        <v>21</v>
      </c>
      <c r="F145" s="38" t="s">
        <v>8</v>
      </c>
      <c r="G145" s="785" t="s">
        <v>68</v>
      </c>
      <c r="H145" s="798" t="s">
        <v>98</v>
      </c>
      <c r="I145" s="1059">
        <v>1</v>
      </c>
      <c r="J145" s="807" t="s">
        <v>1506</v>
      </c>
      <c r="K145" s="802"/>
      <c r="L145" s="796">
        <v>155</v>
      </c>
      <c r="M145" s="796">
        <v>5</v>
      </c>
      <c r="N145" s="799">
        <f t="shared" si="5"/>
        <v>160</v>
      </c>
      <c r="O145" s="790"/>
    </row>
    <row r="146" spans="1:15">
      <c r="A146" s="646" t="s">
        <v>365</v>
      </c>
      <c r="B146" s="786" t="s">
        <v>365</v>
      </c>
      <c r="C146" s="796"/>
      <c r="D146" s="797">
        <v>2014</v>
      </c>
      <c r="E146" s="785" t="s">
        <v>21</v>
      </c>
      <c r="F146" s="38" t="s">
        <v>8</v>
      </c>
      <c r="G146" s="785" t="s">
        <v>68</v>
      </c>
      <c r="H146" s="798" t="s">
        <v>98</v>
      </c>
      <c r="I146" s="1059">
        <v>1</v>
      </c>
      <c r="J146" s="808" t="s">
        <v>735</v>
      </c>
      <c r="K146" s="802"/>
      <c r="L146" s="796"/>
      <c r="M146" s="796">
        <v>12</v>
      </c>
      <c r="N146" s="799">
        <f t="shared" si="5"/>
        <v>12</v>
      </c>
      <c r="O146" s="790"/>
    </row>
    <row r="147" spans="1:15">
      <c r="A147" s="646" t="s">
        <v>365</v>
      </c>
      <c r="B147" s="786" t="s">
        <v>365</v>
      </c>
      <c r="C147" s="796"/>
      <c r="D147" s="797">
        <v>2014</v>
      </c>
      <c r="E147" s="785" t="s">
        <v>21</v>
      </c>
      <c r="F147" s="38" t="s">
        <v>8</v>
      </c>
      <c r="G147" s="785" t="s">
        <v>68</v>
      </c>
      <c r="H147" s="798" t="s">
        <v>98</v>
      </c>
      <c r="I147" s="1059">
        <v>1</v>
      </c>
      <c r="J147" s="813" t="s">
        <v>723</v>
      </c>
      <c r="K147" s="802">
        <v>1</v>
      </c>
      <c r="L147" s="796"/>
      <c r="M147" s="796"/>
      <c r="N147" s="799">
        <f t="shared" si="5"/>
        <v>1</v>
      </c>
      <c r="O147" s="790"/>
    </row>
    <row r="148" spans="1:15">
      <c r="A148" s="646" t="s">
        <v>365</v>
      </c>
      <c r="B148" s="786" t="s">
        <v>365</v>
      </c>
      <c r="C148" s="796"/>
      <c r="D148" s="797">
        <v>2014</v>
      </c>
      <c r="E148" s="785" t="s">
        <v>21</v>
      </c>
      <c r="F148" s="38" t="s">
        <v>8</v>
      </c>
      <c r="G148" s="785" t="s">
        <v>68</v>
      </c>
      <c r="H148" s="798" t="s">
        <v>1491</v>
      </c>
      <c r="I148" s="1059">
        <v>3</v>
      </c>
      <c r="J148" s="808" t="s">
        <v>1353</v>
      </c>
      <c r="K148" s="802"/>
      <c r="L148" s="796"/>
      <c r="M148" s="796">
        <v>1</v>
      </c>
      <c r="N148" s="799">
        <f t="shared" ref="N148:N179" si="6">SUM(K148:M148)</f>
        <v>1</v>
      </c>
      <c r="O148" s="790"/>
    </row>
    <row r="149" spans="1:15">
      <c r="A149" s="646" t="s">
        <v>365</v>
      </c>
      <c r="B149" s="786" t="s">
        <v>365</v>
      </c>
      <c r="C149" s="796"/>
      <c r="D149" s="797">
        <v>2014</v>
      </c>
      <c r="E149" s="785" t="s">
        <v>21</v>
      </c>
      <c r="F149" s="38" t="s">
        <v>8</v>
      </c>
      <c r="G149" s="785" t="s">
        <v>68</v>
      </c>
      <c r="H149" s="798" t="s">
        <v>1469</v>
      </c>
      <c r="I149" s="1059">
        <v>3</v>
      </c>
      <c r="J149" s="813" t="s">
        <v>723</v>
      </c>
      <c r="K149" s="802">
        <v>6</v>
      </c>
      <c r="L149" s="796"/>
      <c r="M149" s="796">
        <v>4</v>
      </c>
      <c r="N149" s="799">
        <f t="shared" si="6"/>
        <v>10</v>
      </c>
      <c r="O149" s="790"/>
    </row>
    <row r="150" spans="1:15">
      <c r="A150" s="646" t="s">
        <v>365</v>
      </c>
      <c r="B150" s="786" t="s">
        <v>365</v>
      </c>
      <c r="C150" s="796"/>
      <c r="D150" s="797">
        <v>2014</v>
      </c>
      <c r="E150" s="785" t="s">
        <v>21</v>
      </c>
      <c r="F150" s="38" t="s">
        <v>8</v>
      </c>
      <c r="G150" s="785" t="s">
        <v>68</v>
      </c>
      <c r="H150" s="798" t="s">
        <v>828</v>
      </c>
      <c r="I150" s="1059">
        <v>2</v>
      </c>
      <c r="J150" s="808" t="s">
        <v>1353</v>
      </c>
      <c r="K150" s="802"/>
      <c r="L150" s="796"/>
      <c r="M150" s="796">
        <v>14</v>
      </c>
      <c r="N150" s="799">
        <f t="shared" si="6"/>
        <v>14</v>
      </c>
      <c r="O150" s="790"/>
    </row>
    <row r="151" spans="1:15">
      <c r="A151" s="646" t="s">
        <v>365</v>
      </c>
      <c r="B151" s="786" t="s">
        <v>365</v>
      </c>
      <c r="C151" s="796"/>
      <c r="D151" s="797">
        <v>2014</v>
      </c>
      <c r="E151" s="785" t="s">
        <v>21</v>
      </c>
      <c r="F151" s="38" t="s">
        <v>8</v>
      </c>
      <c r="G151" s="785" t="s">
        <v>68</v>
      </c>
      <c r="H151" s="798" t="s">
        <v>828</v>
      </c>
      <c r="I151" s="1059">
        <v>2</v>
      </c>
      <c r="J151" s="807" t="s">
        <v>1442</v>
      </c>
      <c r="K151" s="802"/>
      <c r="L151" s="796"/>
      <c r="M151" s="796">
        <v>2</v>
      </c>
      <c r="N151" s="799">
        <f t="shared" si="6"/>
        <v>2</v>
      </c>
      <c r="O151" s="790"/>
    </row>
    <row r="152" spans="1:15">
      <c r="A152" s="646" t="s">
        <v>365</v>
      </c>
      <c r="B152" s="786" t="s">
        <v>365</v>
      </c>
      <c r="C152" s="796"/>
      <c r="D152" s="797">
        <v>2014</v>
      </c>
      <c r="E152" s="785" t="s">
        <v>21</v>
      </c>
      <c r="F152" s="38" t="s">
        <v>8</v>
      </c>
      <c r="G152" s="785" t="s">
        <v>68</v>
      </c>
      <c r="H152" s="798" t="s">
        <v>828</v>
      </c>
      <c r="I152" s="1059">
        <v>2</v>
      </c>
      <c r="J152" s="807" t="s">
        <v>1443</v>
      </c>
      <c r="K152" s="802"/>
      <c r="L152" s="796"/>
      <c r="M152" s="796">
        <v>8</v>
      </c>
      <c r="N152" s="799">
        <f t="shared" si="6"/>
        <v>8</v>
      </c>
      <c r="O152" s="790"/>
    </row>
    <row r="153" spans="1:15">
      <c r="A153" s="646" t="s">
        <v>365</v>
      </c>
      <c r="B153" s="786" t="s">
        <v>365</v>
      </c>
      <c r="C153" s="796"/>
      <c r="D153" s="797">
        <v>2014</v>
      </c>
      <c r="E153" s="785" t="s">
        <v>21</v>
      </c>
      <c r="F153" s="38" t="s">
        <v>8</v>
      </c>
      <c r="G153" s="785" t="s">
        <v>68</v>
      </c>
      <c r="H153" s="798" t="s">
        <v>828</v>
      </c>
      <c r="I153" s="1059">
        <v>2</v>
      </c>
      <c r="J153" s="807" t="s">
        <v>1444</v>
      </c>
      <c r="K153" s="802"/>
      <c r="L153" s="796"/>
      <c r="M153" s="796">
        <v>2</v>
      </c>
      <c r="N153" s="799">
        <f t="shared" si="6"/>
        <v>2</v>
      </c>
      <c r="O153" s="790"/>
    </row>
    <row r="154" spans="1:15">
      <c r="A154" s="646" t="s">
        <v>365</v>
      </c>
      <c r="B154" s="786" t="s">
        <v>365</v>
      </c>
      <c r="C154" s="796"/>
      <c r="D154" s="797">
        <v>2014</v>
      </c>
      <c r="E154" s="785" t="s">
        <v>21</v>
      </c>
      <c r="F154" s="38" t="s">
        <v>8</v>
      </c>
      <c r="G154" s="785" t="s">
        <v>68</v>
      </c>
      <c r="H154" s="789" t="s">
        <v>828</v>
      </c>
      <c r="I154" s="1059">
        <v>2</v>
      </c>
      <c r="J154" s="808" t="s">
        <v>724</v>
      </c>
      <c r="K154" s="802"/>
      <c r="L154" s="788"/>
      <c r="M154" s="788">
        <v>44</v>
      </c>
      <c r="N154" s="799">
        <f t="shared" si="6"/>
        <v>44</v>
      </c>
      <c r="O154" s="790"/>
    </row>
    <row r="155" spans="1:15">
      <c r="A155" s="646" t="s">
        <v>365</v>
      </c>
      <c r="B155" s="786" t="s">
        <v>365</v>
      </c>
      <c r="C155" s="796"/>
      <c r="D155" s="797">
        <v>2014</v>
      </c>
      <c r="E155" s="785" t="s">
        <v>21</v>
      </c>
      <c r="F155" s="38" t="s">
        <v>8</v>
      </c>
      <c r="G155" s="785" t="s">
        <v>68</v>
      </c>
      <c r="H155" s="789" t="s">
        <v>828</v>
      </c>
      <c r="I155" s="1059">
        <v>2</v>
      </c>
      <c r="J155" s="808" t="s">
        <v>735</v>
      </c>
      <c r="K155" s="802"/>
      <c r="L155" s="788"/>
      <c r="M155" s="788">
        <v>10</v>
      </c>
      <c r="N155" s="799">
        <f t="shared" si="6"/>
        <v>10</v>
      </c>
      <c r="O155" s="790"/>
    </row>
    <row r="156" spans="1:15">
      <c r="A156" s="646" t="s">
        <v>365</v>
      </c>
      <c r="B156" s="786" t="s">
        <v>365</v>
      </c>
      <c r="C156" s="796"/>
      <c r="D156" s="797">
        <v>2014</v>
      </c>
      <c r="E156" s="785" t="s">
        <v>21</v>
      </c>
      <c r="F156" s="38" t="s">
        <v>8</v>
      </c>
      <c r="G156" s="785" t="s">
        <v>68</v>
      </c>
      <c r="H156" s="789" t="s">
        <v>1492</v>
      </c>
      <c r="I156" s="1059">
        <v>3</v>
      </c>
      <c r="J156" s="808" t="s">
        <v>1353</v>
      </c>
      <c r="K156" s="802"/>
      <c r="L156" s="788"/>
      <c r="M156" s="788">
        <v>1</v>
      </c>
      <c r="N156" s="799">
        <f t="shared" si="6"/>
        <v>1</v>
      </c>
      <c r="O156" s="790"/>
    </row>
    <row r="157" spans="1:15">
      <c r="A157" s="646" t="s">
        <v>365</v>
      </c>
      <c r="B157" s="646" t="s">
        <v>365</v>
      </c>
      <c r="C157" s="796"/>
      <c r="D157" s="797">
        <v>2014</v>
      </c>
      <c r="E157" s="28" t="s">
        <v>23</v>
      </c>
      <c r="F157" s="38" t="s">
        <v>8</v>
      </c>
      <c r="G157" s="28" t="s">
        <v>1537</v>
      </c>
      <c r="H157" s="798" t="s">
        <v>881</v>
      </c>
      <c r="I157" s="1059">
        <v>3</v>
      </c>
      <c r="J157" s="812" t="s">
        <v>706</v>
      </c>
      <c r="K157" s="802"/>
      <c r="L157" s="796"/>
      <c r="M157" s="796">
        <v>6</v>
      </c>
      <c r="N157" s="799">
        <f t="shared" si="6"/>
        <v>6</v>
      </c>
      <c r="O157" s="790"/>
    </row>
    <row r="158" spans="1:15">
      <c r="A158" s="646" t="s">
        <v>365</v>
      </c>
      <c r="B158" s="786" t="s">
        <v>365</v>
      </c>
      <c r="C158" s="796"/>
      <c r="D158" s="797">
        <v>2014</v>
      </c>
      <c r="E158" s="785" t="s">
        <v>21</v>
      </c>
      <c r="F158" s="38" t="s">
        <v>8</v>
      </c>
      <c r="G158" s="785" t="s">
        <v>68</v>
      </c>
      <c r="H158" s="798" t="s">
        <v>1083</v>
      </c>
      <c r="I158" s="1059">
        <v>3</v>
      </c>
      <c r="J158" s="808" t="s">
        <v>1353</v>
      </c>
      <c r="K158" s="802"/>
      <c r="L158" s="796"/>
      <c r="M158" s="796">
        <v>101</v>
      </c>
      <c r="N158" s="799">
        <f t="shared" si="6"/>
        <v>101</v>
      </c>
      <c r="O158" s="790"/>
    </row>
    <row r="159" spans="1:15">
      <c r="A159" s="646" t="s">
        <v>365</v>
      </c>
      <c r="B159" s="786" t="s">
        <v>365</v>
      </c>
      <c r="C159" s="796"/>
      <c r="D159" s="797">
        <v>2014</v>
      </c>
      <c r="E159" s="785" t="s">
        <v>21</v>
      </c>
      <c r="F159" s="38" t="s">
        <v>8</v>
      </c>
      <c r="G159" s="785" t="s">
        <v>68</v>
      </c>
      <c r="H159" s="798" t="s">
        <v>1083</v>
      </c>
      <c r="I159" s="1059">
        <v>3</v>
      </c>
      <c r="J159" s="808" t="s">
        <v>1508</v>
      </c>
      <c r="K159" s="802"/>
      <c r="L159" s="796"/>
      <c r="M159" s="796">
        <v>8</v>
      </c>
      <c r="N159" s="799">
        <f t="shared" si="6"/>
        <v>8</v>
      </c>
      <c r="O159" s="790"/>
    </row>
    <row r="160" spans="1:15">
      <c r="A160" s="646" t="s">
        <v>365</v>
      </c>
      <c r="B160" s="786" t="s">
        <v>365</v>
      </c>
      <c r="C160" s="796"/>
      <c r="D160" s="797">
        <v>2014</v>
      </c>
      <c r="E160" s="785" t="s">
        <v>21</v>
      </c>
      <c r="F160" s="38" t="s">
        <v>8</v>
      </c>
      <c r="G160" s="785" t="s">
        <v>68</v>
      </c>
      <c r="H160" s="798" t="s">
        <v>1083</v>
      </c>
      <c r="I160" s="1059">
        <v>3</v>
      </c>
      <c r="J160" s="807" t="s">
        <v>1442</v>
      </c>
      <c r="K160" s="802"/>
      <c r="L160" s="796"/>
      <c r="M160" s="796">
        <v>10</v>
      </c>
      <c r="N160" s="799">
        <f t="shared" si="6"/>
        <v>10</v>
      </c>
      <c r="O160" s="790"/>
    </row>
    <row r="161" spans="1:15">
      <c r="A161" s="646" t="s">
        <v>365</v>
      </c>
      <c r="B161" s="786" t="s">
        <v>365</v>
      </c>
      <c r="C161" s="796"/>
      <c r="D161" s="797">
        <v>2014</v>
      </c>
      <c r="E161" s="785" t="s">
        <v>21</v>
      </c>
      <c r="F161" s="38" t="s">
        <v>8</v>
      </c>
      <c r="G161" s="785" t="s">
        <v>68</v>
      </c>
      <c r="H161" s="798" t="s">
        <v>1083</v>
      </c>
      <c r="I161" s="1059">
        <v>3</v>
      </c>
      <c r="J161" s="807" t="s">
        <v>1443</v>
      </c>
      <c r="K161" s="802"/>
      <c r="L161" s="796"/>
      <c r="M161" s="796">
        <v>58</v>
      </c>
      <c r="N161" s="799">
        <f t="shared" si="6"/>
        <v>58</v>
      </c>
      <c r="O161" s="790"/>
    </row>
    <row r="162" spans="1:15">
      <c r="A162" s="646" t="s">
        <v>365</v>
      </c>
      <c r="B162" s="786" t="s">
        <v>365</v>
      </c>
      <c r="C162" s="796"/>
      <c r="D162" s="797">
        <v>2014</v>
      </c>
      <c r="E162" s="785" t="s">
        <v>21</v>
      </c>
      <c r="F162" s="38" t="s">
        <v>8</v>
      </c>
      <c r="G162" s="785" t="s">
        <v>68</v>
      </c>
      <c r="H162" s="798" t="s">
        <v>1083</v>
      </c>
      <c r="I162" s="1059">
        <v>3</v>
      </c>
      <c r="J162" s="807" t="s">
        <v>1444</v>
      </c>
      <c r="K162" s="802"/>
      <c r="L162" s="796"/>
      <c r="M162" s="796">
        <v>90</v>
      </c>
      <c r="N162" s="799">
        <f t="shared" si="6"/>
        <v>90</v>
      </c>
      <c r="O162" s="790"/>
    </row>
    <row r="163" spans="1:15">
      <c r="A163" s="646" t="s">
        <v>365</v>
      </c>
      <c r="B163" s="786" t="s">
        <v>365</v>
      </c>
      <c r="C163" s="796"/>
      <c r="D163" s="797">
        <v>2014</v>
      </c>
      <c r="E163" s="785" t="s">
        <v>21</v>
      </c>
      <c r="F163" s="38" t="s">
        <v>8</v>
      </c>
      <c r="G163" s="785" t="s">
        <v>68</v>
      </c>
      <c r="H163" s="798" t="s">
        <v>1083</v>
      </c>
      <c r="I163" s="1059">
        <v>3</v>
      </c>
      <c r="J163" s="808" t="s">
        <v>711</v>
      </c>
      <c r="K163" s="802"/>
      <c r="L163" s="796"/>
      <c r="M163" s="796">
        <v>18</v>
      </c>
      <c r="N163" s="799">
        <f t="shared" si="6"/>
        <v>18</v>
      </c>
      <c r="O163" s="790"/>
    </row>
    <row r="164" spans="1:15">
      <c r="A164" s="646" t="s">
        <v>365</v>
      </c>
      <c r="B164" s="786" t="s">
        <v>365</v>
      </c>
      <c r="C164" s="796"/>
      <c r="D164" s="797">
        <v>2014</v>
      </c>
      <c r="E164" s="785" t="s">
        <v>21</v>
      </c>
      <c r="F164" s="38" t="s">
        <v>8</v>
      </c>
      <c r="G164" s="785" t="s">
        <v>68</v>
      </c>
      <c r="H164" s="800" t="s">
        <v>1083</v>
      </c>
      <c r="I164" s="96">
        <v>3</v>
      </c>
      <c r="J164" s="808" t="s">
        <v>724</v>
      </c>
      <c r="K164" s="64"/>
      <c r="L164" s="64"/>
      <c r="M164" s="801">
        <v>250</v>
      </c>
      <c r="N164" s="799">
        <f t="shared" si="6"/>
        <v>250</v>
      </c>
      <c r="O164" s="790"/>
    </row>
    <row r="165" spans="1:15">
      <c r="A165" s="646" t="s">
        <v>365</v>
      </c>
      <c r="B165" s="786" t="s">
        <v>365</v>
      </c>
      <c r="C165" s="796"/>
      <c r="D165" s="797">
        <v>2014</v>
      </c>
      <c r="E165" s="785" t="s">
        <v>21</v>
      </c>
      <c r="F165" s="38" t="s">
        <v>8</v>
      </c>
      <c r="G165" s="785" t="s">
        <v>68</v>
      </c>
      <c r="H165" s="798" t="s">
        <v>1083</v>
      </c>
      <c r="I165" s="1059">
        <v>3</v>
      </c>
      <c r="J165" s="807" t="s">
        <v>1506</v>
      </c>
      <c r="K165" s="802"/>
      <c r="L165" s="796"/>
      <c r="M165" s="796">
        <v>4</v>
      </c>
      <c r="N165" s="799">
        <f t="shared" si="6"/>
        <v>4</v>
      </c>
      <c r="O165" s="790"/>
    </row>
    <row r="166" spans="1:15">
      <c r="A166" s="646" t="s">
        <v>365</v>
      </c>
      <c r="B166" s="786" t="s">
        <v>365</v>
      </c>
      <c r="C166" s="796"/>
      <c r="D166" s="797">
        <v>2014</v>
      </c>
      <c r="E166" s="785" t="s">
        <v>21</v>
      </c>
      <c r="F166" s="38" t="s">
        <v>8</v>
      </c>
      <c r="G166" s="785" t="s">
        <v>68</v>
      </c>
      <c r="H166" s="798" t="s">
        <v>1083</v>
      </c>
      <c r="I166" s="1059">
        <v>3</v>
      </c>
      <c r="J166" s="808" t="s">
        <v>735</v>
      </c>
      <c r="K166" s="802"/>
      <c r="L166" s="796"/>
      <c r="M166" s="796">
        <v>90</v>
      </c>
      <c r="N166" s="799">
        <f t="shared" si="6"/>
        <v>90</v>
      </c>
      <c r="O166" s="790"/>
    </row>
    <row r="167" spans="1:15">
      <c r="A167" s="646" t="s">
        <v>365</v>
      </c>
      <c r="B167" s="786" t="s">
        <v>365</v>
      </c>
      <c r="C167" s="796"/>
      <c r="D167" s="797">
        <v>2014</v>
      </c>
      <c r="E167" s="785" t="s">
        <v>21</v>
      </c>
      <c r="F167" s="38" t="s">
        <v>8</v>
      </c>
      <c r="G167" s="785" t="s">
        <v>68</v>
      </c>
      <c r="H167" s="798" t="s">
        <v>958</v>
      </c>
      <c r="I167" s="1059">
        <v>3</v>
      </c>
      <c r="J167" s="807" t="s">
        <v>1442</v>
      </c>
      <c r="K167" s="802"/>
      <c r="L167" s="796"/>
      <c r="M167" s="796">
        <v>2</v>
      </c>
      <c r="N167" s="799">
        <f t="shared" si="6"/>
        <v>2</v>
      </c>
      <c r="O167" s="790"/>
    </row>
    <row r="168" spans="1:15">
      <c r="A168" s="646" t="s">
        <v>365</v>
      </c>
      <c r="B168" s="786" t="s">
        <v>365</v>
      </c>
      <c r="C168" s="796"/>
      <c r="D168" s="797">
        <v>2014</v>
      </c>
      <c r="E168" s="785" t="s">
        <v>21</v>
      </c>
      <c r="F168" s="38" t="s">
        <v>8</v>
      </c>
      <c r="G168" s="785" t="s">
        <v>68</v>
      </c>
      <c r="H168" s="798" t="s">
        <v>1470</v>
      </c>
      <c r="I168" s="1059">
        <v>3</v>
      </c>
      <c r="J168" s="808" t="s">
        <v>1353</v>
      </c>
      <c r="K168" s="802"/>
      <c r="L168" s="796"/>
      <c r="M168" s="796">
        <v>238</v>
      </c>
      <c r="N168" s="799">
        <f t="shared" si="6"/>
        <v>238</v>
      </c>
      <c r="O168" s="790"/>
    </row>
    <row r="169" spans="1:15">
      <c r="A169" s="646" t="s">
        <v>365</v>
      </c>
      <c r="B169" s="786" t="s">
        <v>365</v>
      </c>
      <c r="C169" s="796"/>
      <c r="D169" s="797">
        <v>2014</v>
      </c>
      <c r="E169" s="785" t="s">
        <v>21</v>
      </c>
      <c r="F169" s="38" t="s">
        <v>8</v>
      </c>
      <c r="G169" s="785" t="s">
        <v>68</v>
      </c>
      <c r="H169" s="798" t="s">
        <v>1470</v>
      </c>
      <c r="I169" s="1059">
        <v>3</v>
      </c>
      <c r="J169" s="808" t="s">
        <v>1508</v>
      </c>
      <c r="K169" s="802"/>
      <c r="L169" s="796"/>
      <c r="M169" s="796">
        <v>76</v>
      </c>
      <c r="N169" s="799">
        <f t="shared" si="6"/>
        <v>76</v>
      </c>
      <c r="O169" s="790"/>
    </row>
    <row r="170" spans="1:15">
      <c r="A170" s="646" t="s">
        <v>365</v>
      </c>
      <c r="B170" s="786" t="s">
        <v>365</v>
      </c>
      <c r="C170" s="796"/>
      <c r="D170" s="797">
        <v>2014</v>
      </c>
      <c r="E170" s="785" t="s">
        <v>21</v>
      </c>
      <c r="F170" s="38" t="s">
        <v>8</v>
      </c>
      <c r="G170" s="785" t="s">
        <v>68</v>
      </c>
      <c r="H170" s="798" t="s">
        <v>1470</v>
      </c>
      <c r="I170" s="1059">
        <v>3</v>
      </c>
      <c r="J170" s="807" t="s">
        <v>1506</v>
      </c>
      <c r="K170" s="802"/>
      <c r="L170" s="796"/>
      <c r="M170" s="796">
        <v>2</v>
      </c>
      <c r="N170" s="799">
        <f t="shared" si="6"/>
        <v>2</v>
      </c>
      <c r="O170" s="790"/>
    </row>
    <row r="171" spans="1:15">
      <c r="A171" s="646" t="s">
        <v>365</v>
      </c>
      <c r="B171" s="786" t="s">
        <v>365</v>
      </c>
      <c r="C171" s="796"/>
      <c r="D171" s="797">
        <v>2014</v>
      </c>
      <c r="E171" s="785" t="s">
        <v>21</v>
      </c>
      <c r="F171" s="38" t="s">
        <v>8</v>
      </c>
      <c r="G171" s="785" t="s">
        <v>68</v>
      </c>
      <c r="H171" s="798" t="s">
        <v>1470</v>
      </c>
      <c r="I171" s="1059">
        <v>3</v>
      </c>
      <c r="J171" s="813" t="s">
        <v>723</v>
      </c>
      <c r="K171" s="802">
        <v>24</v>
      </c>
      <c r="L171" s="796"/>
      <c r="M171" s="796">
        <v>1</v>
      </c>
      <c r="N171" s="799">
        <f t="shared" si="6"/>
        <v>25</v>
      </c>
      <c r="O171" s="790"/>
    </row>
    <row r="172" spans="1:15">
      <c r="A172" s="646" t="s">
        <v>365</v>
      </c>
      <c r="B172" s="786" t="s">
        <v>365</v>
      </c>
      <c r="C172" s="796"/>
      <c r="D172" s="797">
        <v>2014</v>
      </c>
      <c r="E172" s="785" t="s">
        <v>21</v>
      </c>
      <c r="F172" s="38" t="s">
        <v>8</v>
      </c>
      <c r="G172" s="785" t="s">
        <v>68</v>
      </c>
      <c r="H172" s="798" t="s">
        <v>1471</v>
      </c>
      <c r="I172" s="1059">
        <v>3</v>
      </c>
      <c r="J172" s="813" t="s">
        <v>723</v>
      </c>
      <c r="K172" s="802"/>
      <c r="L172" s="796"/>
      <c r="M172" s="796">
        <v>1</v>
      </c>
      <c r="N172" s="799">
        <f t="shared" si="6"/>
        <v>1</v>
      </c>
      <c r="O172" s="790"/>
    </row>
    <row r="173" spans="1:15">
      <c r="A173" s="646" t="s">
        <v>365</v>
      </c>
      <c r="B173" s="786" t="s">
        <v>365</v>
      </c>
      <c r="C173" s="796"/>
      <c r="D173" s="797">
        <v>2014</v>
      </c>
      <c r="E173" s="785" t="s">
        <v>21</v>
      </c>
      <c r="F173" s="38" t="s">
        <v>8</v>
      </c>
      <c r="G173" s="785" t="s">
        <v>68</v>
      </c>
      <c r="H173" s="798" t="s">
        <v>1472</v>
      </c>
      <c r="I173" s="1059">
        <v>3</v>
      </c>
      <c r="J173" s="813" t="s">
        <v>723</v>
      </c>
      <c r="K173" s="802">
        <v>4</v>
      </c>
      <c r="L173" s="796"/>
      <c r="M173" s="796"/>
      <c r="N173" s="799">
        <f t="shared" si="6"/>
        <v>4</v>
      </c>
      <c r="O173" s="790"/>
    </row>
    <row r="174" spans="1:15">
      <c r="A174" s="646" t="s">
        <v>365</v>
      </c>
      <c r="B174" s="786" t="s">
        <v>365</v>
      </c>
      <c r="C174" s="796"/>
      <c r="D174" s="797">
        <v>2014</v>
      </c>
      <c r="E174" s="785" t="s">
        <v>21</v>
      </c>
      <c r="F174" s="38" t="s">
        <v>8</v>
      </c>
      <c r="G174" s="785" t="s">
        <v>68</v>
      </c>
      <c r="H174" s="798" t="s">
        <v>1493</v>
      </c>
      <c r="I174" s="1059">
        <v>1</v>
      </c>
      <c r="J174" s="808" t="s">
        <v>1353</v>
      </c>
      <c r="K174" s="802"/>
      <c r="L174" s="796"/>
      <c r="M174" s="796">
        <v>2</v>
      </c>
      <c r="N174" s="799">
        <f t="shared" si="6"/>
        <v>2</v>
      </c>
      <c r="O174" s="790"/>
    </row>
    <row r="175" spans="1:15">
      <c r="A175" s="646" t="s">
        <v>365</v>
      </c>
      <c r="B175" s="786" t="s">
        <v>365</v>
      </c>
      <c r="C175" s="796"/>
      <c r="D175" s="797">
        <v>2014</v>
      </c>
      <c r="E175" s="785" t="s">
        <v>21</v>
      </c>
      <c r="F175" s="38" t="s">
        <v>8</v>
      </c>
      <c r="G175" s="785" t="s">
        <v>68</v>
      </c>
      <c r="H175" s="798" t="s">
        <v>1493</v>
      </c>
      <c r="I175" s="1059">
        <v>1</v>
      </c>
      <c r="J175" s="807" t="s">
        <v>1442</v>
      </c>
      <c r="K175" s="802"/>
      <c r="L175" s="796"/>
      <c r="M175" s="796">
        <v>2</v>
      </c>
      <c r="N175" s="799">
        <f t="shared" si="6"/>
        <v>2</v>
      </c>
      <c r="O175" s="790"/>
    </row>
    <row r="176" spans="1:15">
      <c r="A176" s="646" t="s">
        <v>365</v>
      </c>
      <c r="B176" s="786" t="s">
        <v>365</v>
      </c>
      <c r="C176" s="796"/>
      <c r="D176" s="797">
        <v>2014</v>
      </c>
      <c r="E176" s="785" t="s">
        <v>21</v>
      </c>
      <c r="F176" s="38" t="s">
        <v>8</v>
      </c>
      <c r="G176" s="785" t="s">
        <v>68</v>
      </c>
      <c r="H176" s="798" t="s">
        <v>1493</v>
      </c>
      <c r="I176" s="1059">
        <v>1</v>
      </c>
      <c r="J176" s="807" t="s">
        <v>1444</v>
      </c>
      <c r="K176" s="802"/>
      <c r="L176" s="796"/>
      <c r="M176" s="796">
        <v>1</v>
      </c>
      <c r="N176" s="799">
        <f t="shared" si="6"/>
        <v>1</v>
      </c>
      <c r="O176" s="790"/>
    </row>
    <row r="177" spans="1:15">
      <c r="A177" s="646" t="s">
        <v>365</v>
      </c>
      <c r="B177" s="786" t="s">
        <v>365</v>
      </c>
      <c r="C177" s="796"/>
      <c r="D177" s="797">
        <v>2014</v>
      </c>
      <c r="E177" s="785" t="s">
        <v>21</v>
      </c>
      <c r="F177" s="38" t="s">
        <v>8</v>
      </c>
      <c r="G177" s="785" t="s">
        <v>68</v>
      </c>
      <c r="H177" s="798" t="s">
        <v>1493</v>
      </c>
      <c r="I177" s="1059">
        <v>1</v>
      </c>
      <c r="J177" s="808" t="s">
        <v>724</v>
      </c>
      <c r="K177" s="802"/>
      <c r="L177" s="796"/>
      <c r="M177" s="796">
        <v>2</v>
      </c>
      <c r="N177" s="799">
        <f t="shared" si="6"/>
        <v>2</v>
      </c>
      <c r="O177" s="790"/>
    </row>
    <row r="178" spans="1:15">
      <c r="A178" s="646" t="s">
        <v>365</v>
      </c>
      <c r="B178" s="786" t="s">
        <v>365</v>
      </c>
      <c r="C178" s="796"/>
      <c r="D178" s="797">
        <v>2014</v>
      </c>
      <c r="E178" s="785" t="s">
        <v>21</v>
      </c>
      <c r="F178" s="38" t="s">
        <v>8</v>
      </c>
      <c r="G178" s="785" t="s">
        <v>68</v>
      </c>
      <c r="H178" s="798" t="s">
        <v>829</v>
      </c>
      <c r="I178" s="1059">
        <v>2</v>
      </c>
      <c r="J178" s="808" t="s">
        <v>1353</v>
      </c>
      <c r="K178" s="802">
        <v>45</v>
      </c>
      <c r="L178" s="796">
        <f>45+1633</f>
        <v>1678</v>
      </c>
      <c r="M178" s="796">
        <v>16968</v>
      </c>
      <c r="N178" s="799">
        <f t="shared" si="6"/>
        <v>18691</v>
      </c>
      <c r="O178" s="790"/>
    </row>
    <row r="179" spans="1:15">
      <c r="A179" s="646" t="s">
        <v>365</v>
      </c>
      <c r="B179" s="786" t="s">
        <v>365</v>
      </c>
      <c r="C179" s="796"/>
      <c r="D179" s="797">
        <v>2014</v>
      </c>
      <c r="E179" s="785" t="s">
        <v>21</v>
      </c>
      <c r="F179" s="38" t="s">
        <v>8</v>
      </c>
      <c r="G179" s="785" t="s">
        <v>68</v>
      </c>
      <c r="H179" s="798" t="s">
        <v>829</v>
      </c>
      <c r="I179" s="1059">
        <v>2</v>
      </c>
      <c r="J179" s="808" t="s">
        <v>1508</v>
      </c>
      <c r="K179" s="802"/>
      <c r="L179" s="796">
        <v>54</v>
      </c>
      <c r="M179" s="796">
        <v>4155</v>
      </c>
      <c r="N179" s="799">
        <f t="shared" si="6"/>
        <v>4209</v>
      </c>
      <c r="O179" s="790"/>
    </row>
    <row r="180" spans="1:15">
      <c r="A180" s="646" t="s">
        <v>365</v>
      </c>
      <c r="B180" s="786" t="s">
        <v>365</v>
      </c>
      <c r="C180" s="796"/>
      <c r="D180" s="797">
        <v>2014</v>
      </c>
      <c r="E180" s="785" t="s">
        <v>21</v>
      </c>
      <c r="F180" s="38" t="s">
        <v>8</v>
      </c>
      <c r="G180" s="785" t="s">
        <v>68</v>
      </c>
      <c r="H180" s="798" t="s">
        <v>829</v>
      </c>
      <c r="I180" s="1059">
        <v>2</v>
      </c>
      <c r="J180" s="807" t="s">
        <v>1442</v>
      </c>
      <c r="K180" s="802"/>
      <c r="L180" s="796"/>
      <c r="M180" s="796">
        <v>1104</v>
      </c>
      <c r="N180" s="799">
        <f t="shared" ref="N180:N211" si="7">SUM(K180:M180)</f>
        <v>1104</v>
      </c>
      <c r="O180" s="790"/>
    </row>
    <row r="181" spans="1:15">
      <c r="A181" s="646" t="s">
        <v>365</v>
      </c>
      <c r="B181" s="786" t="s">
        <v>365</v>
      </c>
      <c r="C181" s="796"/>
      <c r="D181" s="797">
        <v>2014</v>
      </c>
      <c r="E181" s="785" t="s">
        <v>21</v>
      </c>
      <c r="F181" s="38" t="s">
        <v>8</v>
      </c>
      <c r="G181" s="785" t="s">
        <v>68</v>
      </c>
      <c r="H181" s="798" t="s">
        <v>829</v>
      </c>
      <c r="I181" s="1059">
        <v>2</v>
      </c>
      <c r="J181" s="807" t="s">
        <v>1443</v>
      </c>
      <c r="K181" s="802"/>
      <c r="L181" s="796">
        <f>336+60</f>
        <v>396</v>
      </c>
      <c r="M181" s="796">
        <v>2525</v>
      </c>
      <c r="N181" s="799">
        <f t="shared" si="7"/>
        <v>2921</v>
      </c>
      <c r="O181" s="790"/>
    </row>
    <row r="182" spans="1:15">
      <c r="A182" s="646" t="s">
        <v>365</v>
      </c>
      <c r="B182" s="786" t="s">
        <v>365</v>
      </c>
      <c r="C182" s="796"/>
      <c r="D182" s="797">
        <v>2014</v>
      </c>
      <c r="E182" s="785" t="s">
        <v>21</v>
      </c>
      <c r="F182" s="38" t="s">
        <v>8</v>
      </c>
      <c r="G182" s="785" t="s">
        <v>68</v>
      </c>
      <c r="H182" s="798" t="s">
        <v>829</v>
      </c>
      <c r="I182" s="1059">
        <v>2</v>
      </c>
      <c r="J182" s="807" t="s">
        <v>1444</v>
      </c>
      <c r="K182" s="802"/>
      <c r="L182" s="796"/>
      <c r="M182" s="796">
        <v>2561</v>
      </c>
      <c r="N182" s="799">
        <f t="shared" si="7"/>
        <v>2561</v>
      </c>
      <c r="O182" s="790"/>
    </row>
    <row r="183" spans="1:15">
      <c r="A183" s="646" t="s">
        <v>365</v>
      </c>
      <c r="B183" s="786" t="s">
        <v>365</v>
      </c>
      <c r="C183" s="796"/>
      <c r="D183" s="797">
        <v>2014</v>
      </c>
      <c r="E183" s="785" t="s">
        <v>21</v>
      </c>
      <c r="F183" s="38" t="s">
        <v>8</v>
      </c>
      <c r="G183" s="785" t="s">
        <v>68</v>
      </c>
      <c r="H183" s="798" t="s">
        <v>829</v>
      </c>
      <c r="I183" s="1059">
        <v>2</v>
      </c>
      <c r="J183" s="808" t="s">
        <v>711</v>
      </c>
      <c r="K183" s="802"/>
      <c r="L183" s="796"/>
      <c r="M183" s="796">
        <v>125</v>
      </c>
      <c r="N183" s="799">
        <f t="shared" si="7"/>
        <v>125</v>
      </c>
      <c r="O183" s="790"/>
    </row>
    <row r="184" spans="1:15">
      <c r="A184" s="646" t="s">
        <v>365</v>
      </c>
      <c r="B184" s="786" t="s">
        <v>365</v>
      </c>
      <c r="C184" s="796"/>
      <c r="D184" s="797">
        <v>2014</v>
      </c>
      <c r="E184" s="785" t="s">
        <v>21</v>
      </c>
      <c r="F184" s="38" t="s">
        <v>8</v>
      </c>
      <c r="G184" s="785" t="s">
        <v>68</v>
      </c>
      <c r="H184" s="798" t="s">
        <v>829</v>
      </c>
      <c r="I184" s="1059">
        <v>2</v>
      </c>
      <c r="J184" s="808" t="s">
        <v>724</v>
      </c>
      <c r="K184" s="802"/>
      <c r="L184" s="796"/>
      <c r="M184" s="796">
        <v>2828</v>
      </c>
      <c r="N184" s="799">
        <f t="shared" si="7"/>
        <v>2828</v>
      </c>
      <c r="O184" s="790"/>
    </row>
    <row r="185" spans="1:15">
      <c r="A185" s="646" t="s">
        <v>365</v>
      </c>
      <c r="B185" s="786" t="s">
        <v>365</v>
      </c>
      <c r="C185" s="796"/>
      <c r="D185" s="797">
        <v>2014</v>
      </c>
      <c r="E185" s="785" t="s">
        <v>21</v>
      </c>
      <c r="F185" s="38" t="s">
        <v>8</v>
      </c>
      <c r="G185" s="785" t="s">
        <v>68</v>
      </c>
      <c r="H185" s="798" t="s">
        <v>829</v>
      </c>
      <c r="I185" s="1059">
        <v>2</v>
      </c>
      <c r="J185" s="807" t="s">
        <v>1506</v>
      </c>
      <c r="K185" s="802"/>
      <c r="L185" s="796"/>
      <c r="M185" s="796">
        <v>330</v>
      </c>
      <c r="N185" s="799">
        <f t="shared" si="7"/>
        <v>330</v>
      </c>
      <c r="O185" s="790"/>
    </row>
    <row r="186" spans="1:15">
      <c r="A186" s="646" t="s">
        <v>365</v>
      </c>
      <c r="B186" s="786" t="s">
        <v>365</v>
      </c>
      <c r="C186" s="796"/>
      <c r="D186" s="797">
        <v>2014</v>
      </c>
      <c r="E186" s="785" t="s">
        <v>21</v>
      </c>
      <c r="F186" s="38" t="s">
        <v>8</v>
      </c>
      <c r="G186" s="785" t="s">
        <v>68</v>
      </c>
      <c r="H186" s="798" t="s">
        <v>829</v>
      </c>
      <c r="I186" s="1059">
        <v>2</v>
      </c>
      <c r="J186" s="808" t="s">
        <v>735</v>
      </c>
      <c r="K186" s="802"/>
      <c r="L186" s="796"/>
      <c r="M186" s="796">
        <v>214</v>
      </c>
      <c r="N186" s="799">
        <f t="shared" si="7"/>
        <v>214</v>
      </c>
      <c r="O186" s="790"/>
    </row>
    <row r="187" spans="1:15">
      <c r="A187" s="646" t="s">
        <v>365</v>
      </c>
      <c r="B187" s="786" t="s">
        <v>365</v>
      </c>
      <c r="C187" s="796"/>
      <c r="D187" s="797">
        <v>2014</v>
      </c>
      <c r="E187" s="785" t="s">
        <v>21</v>
      </c>
      <c r="F187" s="38" t="s">
        <v>8</v>
      </c>
      <c r="G187" s="785" t="s">
        <v>68</v>
      </c>
      <c r="H187" s="798" t="s">
        <v>829</v>
      </c>
      <c r="I187" s="1059">
        <v>2</v>
      </c>
      <c r="J187" s="813" t="s">
        <v>723</v>
      </c>
      <c r="K187" s="802">
        <v>508</v>
      </c>
      <c r="L187" s="796"/>
      <c r="M187" s="796">
        <v>87</v>
      </c>
      <c r="N187" s="799">
        <f t="shared" si="7"/>
        <v>595</v>
      </c>
      <c r="O187" s="790"/>
    </row>
    <row r="188" spans="1:15">
      <c r="A188" s="646" t="s">
        <v>365</v>
      </c>
      <c r="B188" s="786" t="s">
        <v>365</v>
      </c>
      <c r="C188" s="796"/>
      <c r="D188" s="797">
        <v>2014</v>
      </c>
      <c r="E188" s="785" t="s">
        <v>21</v>
      </c>
      <c r="F188" s="38" t="s">
        <v>8</v>
      </c>
      <c r="G188" s="785" t="s">
        <v>68</v>
      </c>
      <c r="H188" s="798" t="s">
        <v>1473</v>
      </c>
      <c r="I188" s="1059">
        <v>3</v>
      </c>
      <c r="J188" s="808" t="s">
        <v>1353</v>
      </c>
      <c r="K188" s="802"/>
      <c r="L188" s="796"/>
      <c r="M188" s="796">
        <v>6</v>
      </c>
      <c r="N188" s="799">
        <f t="shared" si="7"/>
        <v>6</v>
      </c>
      <c r="O188" s="790"/>
    </row>
    <row r="189" spans="1:15">
      <c r="A189" s="646" t="s">
        <v>365</v>
      </c>
      <c r="B189" s="786" t="s">
        <v>365</v>
      </c>
      <c r="C189" s="796"/>
      <c r="D189" s="797">
        <v>2014</v>
      </c>
      <c r="E189" s="785" t="s">
        <v>21</v>
      </c>
      <c r="F189" s="38" t="s">
        <v>8</v>
      </c>
      <c r="G189" s="785" t="s">
        <v>68</v>
      </c>
      <c r="H189" s="798" t="s">
        <v>1473</v>
      </c>
      <c r="I189" s="1059">
        <v>3</v>
      </c>
      <c r="J189" s="808" t="s">
        <v>1508</v>
      </c>
      <c r="K189" s="802"/>
      <c r="L189" s="796"/>
      <c r="M189" s="796">
        <v>32</v>
      </c>
      <c r="N189" s="799">
        <f t="shared" si="7"/>
        <v>32</v>
      </c>
      <c r="O189" s="790"/>
    </row>
    <row r="190" spans="1:15">
      <c r="A190" s="646" t="s">
        <v>365</v>
      </c>
      <c r="B190" s="786" t="s">
        <v>365</v>
      </c>
      <c r="C190" s="796"/>
      <c r="D190" s="797">
        <v>2014</v>
      </c>
      <c r="E190" s="785" t="s">
        <v>21</v>
      </c>
      <c r="F190" s="38" t="s">
        <v>8</v>
      </c>
      <c r="G190" s="785" t="s">
        <v>68</v>
      </c>
      <c r="H190" s="798" t="s">
        <v>1473</v>
      </c>
      <c r="I190" s="1059">
        <v>3</v>
      </c>
      <c r="J190" s="813" t="s">
        <v>723</v>
      </c>
      <c r="K190" s="802">
        <v>53</v>
      </c>
      <c r="L190" s="796"/>
      <c r="M190" s="796">
        <v>20</v>
      </c>
      <c r="N190" s="799">
        <f t="shared" si="7"/>
        <v>73</v>
      </c>
      <c r="O190" s="790"/>
    </row>
    <row r="191" spans="1:15">
      <c r="A191" s="646" t="s">
        <v>365</v>
      </c>
      <c r="B191" s="786" t="s">
        <v>365</v>
      </c>
      <c r="C191" s="796"/>
      <c r="D191" s="797">
        <v>2014</v>
      </c>
      <c r="E191" s="785" t="s">
        <v>21</v>
      </c>
      <c r="F191" s="38" t="s">
        <v>8</v>
      </c>
      <c r="G191" s="785" t="s">
        <v>68</v>
      </c>
      <c r="H191" s="798" t="s">
        <v>1494</v>
      </c>
      <c r="I191" s="1059">
        <v>2</v>
      </c>
      <c r="J191" s="808" t="s">
        <v>1353</v>
      </c>
      <c r="K191" s="802"/>
      <c r="L191" s="796"/>
      <c r="M191" s="796">
        <v>15</v>
      </c>
      <c r="N191" s="799">
        <f t="shared" si="7"/>
        <v>15</v>
      </c>
      <c r="O191" s="790"/>
    </row>
    <row r="192" spans="1:15">
      <c r="A192" s="646" t="s">
        <v>365</v>
      </c>
      <c r="B192" s="786" t="s">
        <v>365</v>
      </c>
      <c r="C192" s="796"/>
      <c r="D192" s="797">
        <v>2014</v>
      </c>
      <c r="E192" s="785" t="s">
        <v>21</v>
      </c>
      <c r="F192" s="38" t="s">
        <v>8</v>
      </c>
      <c r="G192" s="785" t="s">
        <v>68</v>
      </c>
      <c r="H192" s="798" t="s">
        <v>1494</v>
      </c>
      <c r="I192" s="1059">
        <v>2</v>
      </c>
      <c r="J192" s="808" t="s">
        <v>1508</v>
      </c>
      <c r="K192" s="802"/>
      <c r="L192" s="796"/>
      <c r="M192" s="796">
        <v>3</v>
      </c>
      <c r="N192" s="799">
        <f t="shared" si="7"/>
        <v>3</v>
      </c>
      <c r="O192" s="790"/>
    </row>
    <row r="193" spans="1:15">
      <c r="A193" s="646" t="s">
        <v>365</v>
      </c>
      <c r="B193" s="786" t="s">
        <v>365</v>
      </c>
      <c r="C193" s="796"/>
      <c r="D193" s="797">
        <v>2014</v>
      </c>
      <c r="E193" s="785" t="s">
        <v>21</v>
      </c>
      <c r="F193" s="38" t="s">
        <v>8</v>
      </c>
      <c r="G193" s="785" t="s">
        <v>68</v>
      </c>
      <c r="H193" s="798" t="s">
        <v>1494</v>
      </c>
      <c r="I193" s="1059">
        <v>2</v>
      </c>
      <c r="J193" s="807" t="s">
        <v>1443</v>
      </c>
      <c r="K193" s="802"/>
      <c r="L193" s="796"/>
      <c r="M193" s="796">
        <v>8</v>
      </c>
      <c r="N193" s="799">
        <f t="shared" si="7"/>
        <v>8</v>
      </c>
      <c r="O193" s="790"/>
    </row>
    <row r="194" spans="1:15">
      <c r="A194" s="646" t="s">
        <v>365</v>
      </c>
      <c r="B194" s="786" t="s">
        <v>365</v>
      </c>
      <c r="C194" s="796"/>
      <c r="D194" s="797">
        <v>2014</v>
      </c>
      <c r="E194" s="785" t="s">
        <v>21</v>
      </c>
      <c r="F194" s="38" t="s">
        <v>8</v>
      </c>
      <c r="G194" s="785" t="s">
        <v>68</v>
      </c>
      <c r="H194" s="798" t="s">
        <v>1495</v>
      </c>
      <c r="I194" s="1059">
        <v>2</v>
      </c>
      <c r="J194" s="808" t="s">
        <v>1353</v>
      </c>
      <c r="K194" s="802"/>
      <c r="L194" s="796"/>
      <c r="M194" s="796">
        <v>16</v>
      </c>
      <c r="N194" s="799">
        <f t="shared" si="7"/>
        <v>16</v>
      </c>
      <c r="O194" s="790"/>
    </row>
    <row r="195" spans="1:15">
      <c r="A195" s="646" t="s">
        <v>365</v>
      </c>
      <c r="B195" s="786" t="s">
        <v>365</v>
      </c>
      <c r="C195" s="796"/>
      <c r="D195" s="797">
        <v>2014</v>
      </c>
      <c r="E195" s="785" t="s">
        <v>21</v>
      </c>
      <c r="F195" s="38" t="s">
        <v>8</v>
      </c>
      <c r="G195" s="785" t="s">
        <v>68</v>
      </c>
      <c r="H195" s="798" t="s">
        <v>1495</v>
      </c>
      <c r="I195" s="1059">
        <v>2</v>
      </c>
      <c r="J195" s="807" t="s">
        <v>1443</v>
      </c>
      <c r="K195" s="802"/>
      <c r="L195" s="796"/>
      <c r="M195" s="796">
        <v>1</v>
      </c>
      <c r="N195" s="799">
        <f t="shared" si="7"/>
        <v>1</v>
      </c>
      <c r="O195" s="790"/>
    </row>
    <row r="196" spans="1:15">
      <c r="A196" s="646" t="s">
        <v>365</v>
      </c>
      <c r="B196" s="646" t="s">
        <v>365</v>
      </c>
      <c r="C196" s="796"/>
      <c r="D196" s="797">
        <v>2014</v>
      </c>
      <c r="E196" s="28" t="s">
        <v>23</v>
      </c>
      <c r="F196" s="38" t="s">
        <v>8</v>
      </c>
      <c r="G196" s="28" t="s">
        <v>1537</v>
      </c>
      <c r="H196" s="801" t="s">
        <v>1450</v>
      </c>
      <c r="I196" s="1059">
        <v>2</v>
      </c>
      <c r="J196" s="812" t="s">
        <v>706</v>
      </c>
      <c r="K196" s="802">
        <v>1</v>
      </c>
      <c r="L196" s="796"/>
      <c r="M196" s="796">
        <v>211</v>
      </c>
      <c r="N196" s="799">
        <f t="shared" si="7"/>
        <v>212</v>
      </c>
      <c r="O196" s="790"/>
    </row>
    <row r="197" spans="1:15">
      <c r="A197" s="646" t="s">
        <v>365</v>
      </c>
      <c r="B197" s="786" t="s">
        <v>365</v>
      </c>
      <c r="C197" s="796"/>
      <c r="D197" s="797">
        <v>2014</v>
      </c>
      <c r="E197" s="785" t="s">
        <v>21</v>
      </c>
      <c r="F197" s="38" t="s">
        <v>8</v>
      </c>
      <c r="G197" s="785" t="s">
        <v>68</v>
      </c>
      <c r="H197" s="798" t="s">
        <v>968</v>
      </c>
      <c r="I197" s="1059">
        <v>2</v>
      </c>
      <c r="J197" s="808" t="s">
        <v>1353</v>
      </c>
      <c r="K197" s="802"/>
      <c r="L197" s="796"/>
      <c r="M197" s="796">
        <v>3</v>
      </c>
      <c r="N197" s="799">
        <f t="shared" si="7"/>
        <v>3</v>
      </c>
      <c r="O197" s="790"/>
    </row>
    <row r="198" spans="1:15">
      <c r="A198" s="646" t="s">
        <v>365</v>
      </c>
      <c r="B198" s="786" t="s">
        <v>365</v>
      </c>
      <c r="C198" s="796"/>
      <c r="D198" s="797">
        <v>2014</v>
      </c>
      <c r="E198" s="785" t="s">
        <v>21</v>
      </c>
      <c r="F198" s="38" t="s">
        <v>8</v>
      </c>
      <c r="G198" s="785" t="s">
        <v>68</v>
      </c>
      <c r="H198" s="798" t="s">
        <v>887</v>
      </c>
      <c r="I198" s="1059">
        <v>1</v>
      </c>
      <c r="J198" s="808" t="s">
        <v>1353</v>
      </c>
      <c r="K198" s="802"/>
      <c r="L198" s="796">
        <f>609+373</f>
        <v>982</v>
      </c>
      <c r="M198" s="796">
        <v>2</v>
      </c>
      <c r="N198" s="799">
        <f t="shared" si="7"/>
        <v>984</v>
      </c>
      <c r="O198" s="790"/>
    </row>
    <row r="199" spans="1:15">
      <c r="A199" s="646" t="s">
        <v>365</v>
      </c>
      <c r="B199" s="786" t="s">
        <v>365</v>
      </c>
      <c r="C199" s="796"/>
      <c r="D199" s="797">
        <v>2014</v>
      </c>
      <c r="E199" s="785" t="s">
        <v>21</v>
      </c>
      <c r="F199" s="38" t="s">
        <v>8</v>
      </c>
      <c r="G199" s="785" t="s">
        <v>68</v>
      </c>
      <c r="H199" s="798" t="s">
        <v>887</v>
      </c>
      <c r="I199" s="1059">
        <v>1</v>
      </c>
      <c r="J199" s="808" t="s">
        <v>1508</v>
      </c>
      <c r="K199" s="802"/>
      <c r="L199" s="796">
        <v>20</v>
      </c>
      <c r="M199" s="796"/>
      <c r="N199" s="799">
        <f t="shared" si="7"/>
        <v>20</v>
      </c>
      <c r="O199" s="790"/>
    </row>
    <row r="200" spans="1:15">
      <c r="A200" s="646" t="s">
        <v>365</v>
      </c>
      <c r="B200" s="786" t="s">
        <v>365</v>
      </c>
      <c r="C200" s="796"/>
      <c r="D200" s="797">
        <v>2014</v>
      </c>
      <c r="E200" s="785" t="s">
        <v>21</v>
      </c>
      <c r="F200" s="38" t="s">
        <v>8</v>
      </c>
      <c r="G200" s="785" t="s">
        <v>68</v>
      </c>
      <c r="H200" s="798" t="s">
        <v>887</v>
      </c>
      <c r="I200" s="1059">
        <v>1</v>
      </c>
      <c r="J200" s="807" t="s">
        <v>1443</v>
      </c>
      <c r="K200" s="802"/>
      <c r="L200" s="796">
        <v>236</v>
      </c>
      <c r="M200" s="796"/>
      <c r="N200" s="799">
        <f t="shared" si="7"/>
        <v>236</v>
      </c>
      <c r="O200" s="790"/>
    </row>
    <row r="201" spans="1:15">
      <c r="A201" s="646" t="s">
        <v>365</v>
      </c>
      <c r="B201" s="786" t="s">
        <v>365</v>
      </c>
      <c r="C201" s="796"/>
      <c r="D201" s="797">
        <v>2014</v>
      </c>
      <c r="E201" s="785" t="s">
        <v>21</v>
      </c>
      <c r="F201" s="38" t="s">
        <v>8</v>
      </c>
      <c r="G201" s="785" t="s">
        <v>68</v>
      </c>
      <c r="H201" s="798" t="s">
        <v>887</v>
      </c>
      <c r="I201" s="1059">
        <v>1</v>
      </c>
      <c r="J201" s="807" t="s">
        <v>1506</v>
      </c>
      <c r="K201" s="802"/>
      <c r="L201" s="796"/>
      <c r="M201" s="796">
        <v>2</v>
      </c>
      <c r="N201" s="799">
        <f t="shared" si="7"/>
        <v>2</v>
      </c>
      <c r="O201" s="790"/>
    </row>
    <row r="202" spans="1:15">
      <c r="A202" s="646" t="s">
        <v>365</v>
      </c>
      <c r="B202" s="786" t="s">
        <v>365</v>
      </c>
      <c r="C202" s="796"/>
      <c r="D202" s="797">
        <v>2014</v>
      </c>
      <c r="E202" s="785" t="s">
        <v>21</v>
      </c>
      <c r="F202" s="38" t="s">
        <v>8</v>
      </c>
      <c r="G202" s="785" t="s">
        <v>68</v>
      </c>
      <c r="H202" s="798" t="s">
        <v>1455</v>
      </c>
      <c r="I202" s="1059">
        <v>1</v>
      </c>
      <c r="J202" s="807" t="s">
        <v>1443</v>
      </c>
      <c r="K202" s="802"/>
      <c r="L202" s="796">
        <f>160+55</f>
        <v>215</v>
      </c>
      <c r="M202" s="796"/>
      <c r="N202" s="799">
        <f t="shared" si="7"/>
        <v>215</v>
      </c>
      <c r="O202" s="790"/>
    </row>
    <row r="203" spans="1:15">
      <c r="A203" s="646" t="s">
        <v>365</v>
      </c>
      <c r="B203" s="786" t="s">
        <v>365</v>
      </c>
      <c r="C203" s="796"/>
      <c r="D203" s="797">
        <v>2014</v>
      </c>
      <c r="E203" s="785" t="s">
        <v>21</v>
      </c>
      <c r="F203" s="38" t="s">
        <v>8</v>
      </c>
      <c r="G203" s="785" t="s">
        <v>68</v>
      </c>
      <c r="H203" s="798" t="s">
        <v>1455</v>
      </c>
      <c r="I203" s="1059">
        <v>1</v>
      </c>
      <c r="J203" s="808" t="s">
        <v>1353</v>
      </c>
      <c r="K203" s="802"/>
      <c r="L203" s="796">
        <v>93</v>
      </c>
      <c r="M203" s="796">
        <v>2</v>
      </c>
      <c r="N203" s="799">
        <f t="shared" si="7"/>
        <v>95</v>
      </c>
      <c r="O203" s="790"/>
    </row>
    <row r="204" spans="1:15">
      <c r="A204" s="646" t="s">
        <v>365</v>
      </c>
      <c r="B204" s="786" t="s">
        <v>365</v>
      </c>
      <c r="C204" s="796"/>
      <c r="D204" s="797">
        <v>2014</v>
      </c>
      <c r="E204" s="785" t="s">
        <v>21</v>
      </c>
      <c r="F204" s="38" t="s">
        <v>8</v>
      </c>
      <c r="G204" s="785" t="s">
        <v>68</v>
      </c>
      <c r="H204" s="798" t="s">
        <v>1455</v>
      </c>
      <c r="I204" s="1059">
        <v>1</v>
      </c>
      <c r="J204" s="808" t="s">
        <v>735</v>
      </c>
      <c r="K204" s="802"/>
      <c r="L204" s="796">
        <v>74</v>
      </c>
      <c r="M204" s="796">
        <v>16</v>
      </c>
      <c r="N204" s="799">
        <f t="shared" si="7"/>
        <v>90</v>
      </c>
      <c r="O204" s="790"/>
    </row>
    <row r="205" spans="1:15">
      <c r="A205" s="646" t="s">
        <v>365</v>
      </c>
      <c r="B205" s="646" t="s">
        <v>365</v>
      </c>
      <c r="C205" s="841"/>
      <c r="D205" s="797">
        <v>2014</v>
      </c>
      <c r="E205" s="785" t="s">
        <v>21</v>
      </c>
      <c r="F205" s="38" t="s">
        <v>8</v>
      </c>
      <c r="G205" s="785" t="s">
        <v>68</v>
      </c>
      <c r="H205" s="877" t="s">
        <v>1455</v>
      </c>
      <c r="I205" s="809">
        <v>1</v>
      </c>
      <c r="J205" s="812" t="s">
        <v>706</v>
      </c>
      <c r="K205" s="811"/>
      <c r="L205" s="799"/>
      <c r="M205" s="899">
        <v>2</v>
      </c>
      <c r="N205" s="799">
        <f t="shared" si="7"/>
        <v>2</v>
      </c>
      <c r="O205" s="790"/>
    </row>
    <row r="206" spans="1:15">
      <c r="A206" s="646" t="s">
        <v>365</v>
      </c>
      <c r="B206" s="646" t="s">
        <v>365</v>
      </c>
      <c r="C206" s="796"/>
      <c r="D206" s="797">
        <v>2014</v>
      </c>
      <c r="E206" s="28" t="s">
        <v>23</v>
      </c>
      <c r="F206" s="38" t="s">
        <v>8</v>
      </c>
      <c r="G206" s="28" t="s">
        <v>1537</v>
      </c>
      <c r="H206" s="798" t="s">
        <v>1455</v>
      </c>
      <c r="I206" s="1059">
        <v>1</v>
      </c>
      <c r="J206" s="812" t="s">
        <v>706</v>
      </c>
      <c r="K206" s="802">
        <v>7</v>
      </c>
      <c r="L206" s="796"/>
      <c r="M206" s="796">
        <v>48</v>
      </c>
      <c r="N206" s="799">
        <f t="shared" si="7"/>
        <v>55</v>
      </c>
      <c r="O206" s="790"/>
    </row>
    <row r="207" spans="1:15">
      <c r="A207" s="646" t="s">
        <v>365</v>
      </c>
      <c r="B207" s="786" t="s">
        <v>365</v>
      </c>
      <c r="C207" s="796"/>
      <c r="D207" s="797">
        <v>2014</v>
      </c>
      <c r="E207" s="785" t="s">
        <v>21</v>
      </c>
      <c r="F207" s="38" t="s">
        <v>8</v>
      </c>
      <c r="G207" s="785" t="s">
        <v>68</v>
      </c>
      <c r="H207" s="798" t="s">
        <v>831</v>
      </c>
      <c r="I207" s="1059">
        <v>1</v>
      </c>
      <c r="J207" s="808" t="s">
        <v>1353</v>
      </c>
      <c r="K207" s="802"/>
      <c r="L207" s="796">
        <v>1473</v>
      </c>
      <c r="M207" s="796">
        <v>2771</v>
      </c>
      <c r="N207" s="799">
        <f t="shared" si="7"/>
        <v>4244</v>
      </c>
      <c r="O207" s="790"/>
    </row>
    <row r="208" spans="1:15">
      <c r="A208" s="646" t="s">
        <v>365</v>
      </c>
      <c r="B208" s="786" t="s">
        <v>365</v>
      </c>
      <c r="C208" s="796"/>
      <c r="D208" s="797">
        <v>2014</v>
      </c>
      <c r="E208" s="785" t="s">
        <v>21</v>
      </c>
      <c r="F208" s="38" t="s">
        <v>8</v>
      </c>
      <c r="G208" s="785" t="s">
        <v>68</v>
      </c>
      <c r="H208" s="798" t="s">
        <v>831</v>
      </c>
      <c r="I208" s="1059">
        <v>1</v>
      </c>
      <c r="J208" s="808" t="s">
        <v>1508</v>
      </c>
      <c r="K208" s="802"/>
      <c r="L208" s="796">
        <v>115</v>
      </c>
      <c r="M208" s="796">
        <v>421</v>
      </c>
      <c r="N208" s="799">
        <f t="shared" si="7"/>
        <v>536</v>
      </c>
      <c r="O208" s="790"/>
    </row>
    <row r="209" spans="1:15">
      <c r="A209" s="646" t="s">
        <v>365</v>
      </c>
      <c r="B209" s="786" t="s">
        <v>365</v>
      </c>
      <c r="C209" s="796"/>
      <c r="D209" s="797">
        <v>2014</v>
      </c>
      <c r="E209" s="785" t="s">
        <v>21</v>
      </c>
      <c r="F209" s="38" t="s">
        <v>8</v>
      </c>
      <c r="G209" s="785" t="s">
        <v>68</v>
      </c>
      <c r="H209" s="798" t="s">
        <v>831</v>
      </c>
      <c r="I209" s="1059">
        <v>1</v>
      </c>
      <c r="J209" s="807" t="s">
        <v>1442</v>
      </c>
      <c r="K209" s="802"/>
      <c r="L209" s="796"/>
      <c r="M209" s="796">
        <v>46</v>
      </c>
      <c r="N209" s="799">
        <f t="shared" si="7"/>
        <v>46</v>
      </c>
      <c r="O209" s="790"/>
    </row>
    <row r="210" spans="1:15">
      <c r="A210" s="646" t="s">
        <v>365</v>
      </c>
      <c r="B210" s="786" t="s">
        <v>365</v>
      </c>
      <c r="C210" s="796"/>
      <c r="D210" s="797">
        <v>2014</v>
      </c>
      <c r="E210" s="785" t="s">
        <v>21</v>
      </c>
      <c r="F210" s="38" t="s">
        <v>8</v>
      </c>
      <c r="G210" s="785" t="s">
        <v>68</v>
      </c>
      <c r="H210" s="798" t="s">
        <v>831</v>
      </c>
      <c r="I210" s="1059">
        <v>1</v>
      </c>
      <c r="J210" s="807" t="s">
        <v>1443</v>
      </c>
      <c r="K210" s="802"/>
      <c r="L210" s="796"/>
      <c r="M210" s="796">
        <v>69</v>
      </c>
      <c r="N210" s="799">
        <f t="shared" si="7"/>
        <v>69</v>
      </c>
      <c r="O210" s="790"/>
    </row>
    <row r="211" spans="1:15">
      <c r="A211" s="646" t="s">
        <v>365</v>
      </c>
      <c r="B211" s="786" t="s">
        <v>365</v>
      </c>
      <c r="C211" s="796"/>
      <c r="D211" s="797">
        <v>2014</v>
      </c>
      <c r="E211" s="785" t="s">
        <v>21</v>
      </c>
      <c r="F211" s="38" t="s">
        <v>8</v>
      </c>
      <c r="G211" s="785" t="s">
        <v>68</v>
      </c>
      <c r="H211" s="798" t="s">
        <v>831</v>
      </c>
      <c r="I211" s="1059">
        <v>1</v>
      </c>
      <c r="J211" s="807" t="s">
        <v>1444</v>
      </c>
      <c r="K211" s="802"/>
      <c r="L211" s="796"/>
      <c r="M211" s="796">
        <v>3</v>
      </c>
      <c r="N211" s="799">
        <f t="shared" si="7"/>
        <v>3</v>
      </c>
      <c r="O211" s="790"/>
    </row>
    <row r="212" spans="1:15">
      <c r="A212" s="646" t="s">
        <v>365</v>
      </c>
      <c r="B212" s="786" t="s">
        <v>365</v>
      </c>
      <c r="C212" s="796"/>
      <c r="D212" s="797">
        <v>2014</v>
      </c>
      <c r="E212" s="785" t="s">
        <v>21</v>
      </c>
      <c r="F212" s="38" t="s">
        <v>8</v>
      </c>
      <c r="G212" s="785" t="s">
        <v>68</v>
      </c>
      <c r="H212" s="798" t="s">
        <v>831</v>
      </c>
      <c r="I212" s="1059">
        <v>1</v>
      </c>
      <c r="J212" s="808" t="s">
        <v>724</v>
      </c>
      <c r="K212" s="802"/>
      <c r="L212" s="796"/>
      <c r="M212" s="796">
        <v>643</v>
      </c>
      <c r="N212" s="799">
        <f t="shared" ref="N212:N243" si="8">SUM(K212:M212)</f>
        <v>643</v>
      </c>
      <c r="O212" s="790"/>
    </row>
    <row r="213" spans="1:15">
      <c r="A213" s="646" t="s">
        <v>365</v>
      </c>
      <c r="B213" s="786" t="s">
        <v>365</v>
      </c>
      <c r="C213" s="796"/>
      <c r="D213" s="797">
        <v>2014</v>
      </c>
      <c r="E213" s="785" t="s">
        <v>21</v>
      </c>
      <c r="F213" s="38" t="s">
        <v>8</v>
      </c>
      <c r="G213" s="785" t="s">
        <v>68</v>
      </c>
      <c r="H213" s="798" t="s">
        <v>831</v>
      </c>
      <c r="I213" s="1059">
        <v>1</v>
      </c>
      <c r="J213" s="807" t="s">
        <v>1506</v>
      </c>
      <c r="K213" s="802"/>
      <c r="L213" s="796">
        <v>311</v>
      </c>
      <c r="M213" s="796">
        <v>7</v>
      </c>
      <c r="N213" s="799">
        <f t="shared" si="8"/>
        <v>318</v>
      </c>
      <c r="O213" s="790"/>
    </row>
    <row r="214" spans="1:15">
      <c r="A214" s="646" t="s">
        <v>365</v>
      </c>
      <c r="B214" s="786" t="s">
        <v>365</v>
      </c>
      <c r="C214" s="796"/>
      <c r="D214" s="797">
        <v>2014</v>
      </c>
      <c r="E214" s="785" t="s">
        <v>21</v>
      </c>
      <c r="F214" s="38" t="s">
        <v>8</v>
      </c>
      <c r="G214" s="785" t="s">
        <v>68</v>
      </c>
      <c r="H214" s="798" t="s">
        <v>831</v>
      </c>
      <c r="I214" s="1059">
        <v>1</v>
      </c>
      <c r="J214" s="813" t="s">
        <v>723</v>
      </c>
      <c r="K214" s="802">
        <v>293</v>
      </c>
      <c r="L214" s="796"/>
      <c r="M214" s="796">
        <v>255</v>
      </c>
      <c r="N214" s="799">
        <f t="shared" si="8"/>
        <v>548</v>
      </c>
      <c r="O214" s="790"/>
    </row>
    <row r="215" spans="1:15">
      <c r="A215" s="646" t="s">
        <v>365</v>
      </c>
      <c r="B215" s="646" t="s">
        <v>365</v>
      </c>
      <c r="C215" s="796"/>
      <c r="D215" s="797">
        <v>2014</v>
      </c>
      <c r="E215" s="785" t="s">
        <v>21</v>
      </c>
      <c r="F215" s="38" t="s">
        <v>8</v>
      </c>
      <c r="G215" s="785" t="s">
        <v>68</v>
      </c>
      <c r="H215" s="798" t="s">
        <v>831</v>
      </c>
      <c r="I215" s="1059">
        <v>1</v>
      </c>
      <c r="J215" s="812" t="s">
        <v>706</v>
      </c>
      <c r="K215" s="802"/>
      <c r="L215" s="796"/>
      <c r="M215" s="796">
        <v>22</v>
      </c>
      <c r="N215" s="799">
        <f t="shared" si="8"/>
        <v>22</v>
      </c>
      <c r="O215" s="790"/>
    </row>
    <row r="216" spans="1:15">
      <c r="A216" s="646" t="s">
        <v>365</v>
      </c>
      <c r="B216" s="646" t="s">
        <v>365</v>
      </c>
      <c r="C216" s="796"/>
      <c r="D216" s="797">
        <v>2014</v>
      </c>
      <c r="E216" s="28" t="s">
        <v>23</v>
      </c>
      <c r="F216" s="38" t="s">
        <v>8</v>
      </c>
      <c r="G216" s="28" t="s">
        <v>1537</v>
      </c>
      <c r="H216" s="798" t="s">
        <v>831</v>
      </c>
      <c r="I216" s="1059">
        <v>1</v>
      </c>
      <c r="J216" s="812" t="s">
        <v>706</v>
      </c>
      <c r="K216" s="802">
        <f>376</f>
        <v>376</v>
      </c>
      <c r="L216" s="796"/>
      <c r="M216" s="796">
        <v>64</v>
      </c>
      <c r="N216" s="799">
        <f t="shared" si="8"/>
        <v>440</v>
      </c>
      <c r="O216" s="790"/>
    </row>
    <row r="217" spans="1:15">
      <c r="A217" s="646" t="s">
        <v>365</v>
      </c>
      <c r="B217" s="786" t="s">
        <v>365</v>
      </c>
      <c r="C217" s="796"/>
      <c r="D217" s="797">
        <v>2014</v>
      </c>
      <c r="E217" s="785" t="s">
        <v>21</v>
      </c>
      <c r="F217" s="38" t="s">
        <v>8</v>
      </c>
      <c r="G217" s="785" t="s">
        <v>68</v>
      </c>
      <c r="H217" s="798" t="s">
        <v>105</v>
      </c>
      <c r="I217" s="1059">
        <v>1</v>
      </c>
      <c r="J217" s="807" t="s">
        <v>1443</v>
      </c>
      <c r="K217" s="802"/>
      <c r="L217" s="796">
        <f>97+24</f>
        <v>121</v>
      </c>
      <c r="M217" s="796"/>
      <c r="N217" s="799">
        <f t="shared" si="8"/>
        <v>121</v>
      </c>
      <c r="O217" s="790"/>
    </row>
    <row r="218" spans="1:15">
      <c r="A218" s="646" t="s">
        <v>365</v>
      </c>
      <c r="B218" s="786" t="s">
        <v>365</v>
      </c>
      <c r="C218" s="796"/>
      <c r="D218" s="797">
        <v>2014</v>
      </c>
      <c r="E218" s="785" t="s">
        <v>21</v>
      </c>
      <c r="F218" s="38" t="s">
        <v>8</v>
      </c>
      <c r="G218" s="785" t="s">
        <v>68</v>
      </c>
      <c r="H218" s="798" t="s">
        <v>105</v>
      </c>
      <c r="I218" s="1059">
        <v>1</v>
      </c>
      <c r="J218" s="808" t="s">
        <v>735</v>
      </c>
      <c r="K218" s="802"/>
      <c r="L218" s="796">
        <v>62</v>
      </c>
      <c r="M218" s="796">
        <v>19</v>
      </c>
      <c r="N218" s="799">
        <f t="shared" si="8"/>
        <v>81</v>
      </c>
      <c r="O218" s="790"/>
    </row>
    <row r="219" spans="1:15">
      <c r="A219" s="646" t="s">
        <v>365</v>
      </c>
      <c r="B219" s="646" t="s">
        <v>365</v>
      </c>
      <c r="C219" s="796"/>
      <c r="D219" s="797">
        <v>2014</v>
      </c>
      <c r="E219" s="28" t="s">
        <v>23</v>
      </c>
      <c r="F219" s="38" t="s">
        <v>8</v>
      </c>
      <c r="G219" s="785" t="s">
        <v>68</v>
      </c>
      <c r="H219" s="798" t="s">
        <v>105</v>
      </c>
      <c r="I219" s="1059">
        <v>1</v>
      </c>
      <c r="J219" s="812" t="s">
        <v>706</v>
      </c>
      <c r="K219" s="802">
        <v>46</v>
      </c>
      <c r="L219" s="796"/>
      <c r="M219" s="796"/>
      <c r="N219" s="799">
        <f t="shared" si="8"/>
        <v>46</v>
      </c>
      <c r="O219" s="790"/>
    </row>
    <row r="220" spans="1:15">
      <c r="A220" s="646" t="s">
        <v>365</v>
      </c>
      <c r="B220" s="646" t="s">
        <v>365</v>
      </c>
      <c r="C220" s="796"/>
      <c r="D220" s="797">
        <v>2014</v>
      </c>
      <c r="E220" s="28" t="s">
        <v>23</v>
      </c>
      <c r="F220" s="38" t="s">
        <v>8</v>
      </c>
      <c r="G220" s="28" t="s">
        <v>1537</v>
      </c>
      <c r="H220" s="798" t="s">
        <v>105</v>
      </c>
      <c r="I220" s="1059">
        <v>1</v>
      </c>
      <c r="J220" s="812" t="s">
        <v>706</v>
      </c>
      <c r="K220" s="802">
        <f>27+54+207</f>
        <v>288</v>
      </c>
      <c r="L220" s="796"/>
      <c r="M220" s="796">
        <v>293</v>
      </c>
      <c r="N220" s="799">
        <f t="shared" si="8"/>
        <v>581</v>
      </c>
      <c r="O220" s="790"/>
    </row>
    <row r="221" spans="1:15">
      <c r="A221" s="646" t="s">
        <v>365</v>
      </c>
      <c r="B221" s="786" t="s">
        <v>365</v>
      </c>
      <c r="C221" s="796"/>
      <c r="D221" s="797">
        <v>2014</v>
      </c>
      <c r="E221" s="785" t="s">
        <v>21</v>
      </c>
      <c r="F221" s="38" t="s">
        <v>8</v>
      </c>
      <c r="G221" s="785" t="s">
        <v>68</v>
      </c>
      <c r="H221" s="798" t="s">
        <v>976</v>
      </c>
      <c r="I221" s="1059">
        <v>1</v>
      </c>
      <c r="J221" s="808" t="s">
        <v>1353</v>
      </c>
      <c r="K221" s="802"/>
      <c r="L221" s="796"/>
      <c r="M221" s="796">
        <v>2</v>
      </c>
      <c r="N221" s="799">
        <f t="shared" si="8"/>
        <v>2</v>
      </c>
      <c r="O221" s="790"/>
    </row>
    <row r="222" spans="1:15">
      <c r="A222" s="646" t="s">
        <v>365</v>
      </c>
      <c r="B222" s="786" t="s">
        <v>365</v>
      </c>
      <c r="C222" s="796"/>
      <c r="D222" s="797">
        <v>2014</v>
      </c>
      <c r="E222" s="785" t="s">
        <v>21</v>
      </c>
      <c r="F222" s="38" t="s">
        <v>8</v>
      </c>
      <c r="G222" s="785" t="s">
        <v>68</v>
      </c>
      <c r="H222" s="798" t="s">
        <v>799</v>
      </c>
      <c r="I222" s="1059">
        <v>1</v>
      </c>
      <c r="J222" s="808" t="s">
        <v>735</v>
      </c>
      <c r="K222" s="802"/>
      <c r="L222" s="796"/>
      <c r="M222" s="796">
        <v>8</v>
      </c>
      <c r="N222" s="799">
        <f t="shared" si="8"/>
        <v>8</v>
      </c>
      <c r="O222" s="790"/>
    </row>
    <row r="223" spans="1:15">
      <c r="A223" s="646" t="s">
        <v>365</v>
      </c>
      <c r="B223" s="646" t="s">
        <v>365</v>
      </c>
      <c r="C223" s="796"/>
      <c r="D223" s="797">
        <v>2014</v>
      </c>
      <c r="E223" s="28" t="s">
        <v>23</v>
      </c>
      <c r="F223" s="38" t="s">
        <v>8</v>
      </c>
      <c r="G223" s="28" t="s">
        <v>1537</v>
      </c>
      <c r="H223" s="798" t="s">
        <v>799</v>
      </c>
      <c r="I223" s="1059">
        <v>1</v>
      </c>
      <c r="J223" s="812" t="s">
        <v>706</v>
      </c>
      <c r="K223" s="802">
        <f>30390+7036+2754</f>
        <v>40180</v>
      </c>
      <c r="L223" s="796"/>
      <c r="M223" s="796">
        <v>884</v>
      </c>
      <c r="N223" s="799">
        <f t="shared" si="8"/>
        <v>41064</v>
      </c>
      <c r="O223" s="790"/>
    </row>
    <row r="224" spans="1:15">
      <c r="A224" s="646" t="s">
        <v>365</v>
      </c>
      <c r="B224" s="786" t="s">
        <v>365</v>
      </c>
      <c r="C224" s="796"/>
      <c r="D224" s="797">
        <v>2014</v>
      </c>
      <c r="E224" s="785" t="s">
        <v>21</v>
      </c>
      <c r="F224" s="38" t="s">
        <v>8</v>
      </c>
      <c r="G224" s="785" t="s">
        <v>68</v>
      </c>
      <c r="H224" s="798" t="s">
        <v>891</v>
      </c>
      <c r="I224" s="1059">
        <v>2</v>
      </c>
      <c r="J224" s="808" t="s">
        <v>1353</v>
      </c>
      <c r="K224" s="802"/>
      <c r="L224" s="796">
        <v>641</v>
      </c>
      <c r="M224" s="796">
        <v>703</v>
      </c>
      <c r="N224" s="799">
        <f t="shared" si="8"/>
        <v>1344</v>
      </c>
      <c r="O224" s="790"/>
    </row>
    <row r="225" spans="1:15">
      <c r="A225" s="646" t="s">
        <v>365</v>
      </c>
      <c r="B225" s="786" t="s">
        <v>365</v>
      </c>
      <c r="C225" s="796"/>
      <c r="D225" s="797">
        <v>2014</v>
      </c>
      <c r="E225" s="785" t="s">
        <v>21</v>
      </c>
      <c r="F225" s="38" t="s">
        <v>8</v>
      </c>
      <c r="G225" s="785" t="s">
        <v>68</v>
      </c>
      <c r="H225" s="798" t="s">
        <v>891</v>
      </c>
      <c r="I225" s="1059">
        <v>2</v>
      </c>
      <c r="J225" s="808" t="s">
        <v>1508</v>
      </c>
      <c r="K225" s="802"/>
      <c r="L225" s="796"/>
      <c r="M225" s="796">
        <v>101</v>
      </c>
      <c r="N225" s="799">
        <f t="shared" si="8"/>
        <v>101</v>
      </c>
      <c r="O225" s="790"/>
    </row>
    <row r="226" spans="1:15">
      <c r="A226" s="646" t="s">
        <v>365</v>
      </c>
      <c r="B226" s="786" t="s">
        <v>365</v>
      </c>
      <c r="C226" s="796"/>
      <c r="D226" s="797">
        <v>2014</v>
      </c>
      <c r="E226" s="785" t="s">
        <v>21</v>
      </c>
      <c r="F226" s="38" t="s">
        <v>8</v>
      </c>
      <c r="G226" s="785" t="s">
        <v>68</v>
      </c>
      <c r="H226" s="798" t="s">
        <v>891</v>
      </c>
      <c r="I226" s="1059">
        <v>2</v>
      </c>
      <c r="J226" s="807" t="s">
        <v>1442</v>
      </c>
      <c r="K226" s="802"/>
      <c r="L226" s="796"/>
      <c r="M226" s="796">
        <v>197</v>
      </c>
      <c r="N226" s="799">
        <f t="shared" si="8"/>
        <v>197</v>
      </c>
      <c r="O226" s="790"/>
    </row>
    <row r="227" spans="1:15">
      <c r="A227" s="646" t="s">
        <v>365</v>
      </c>
      <c r="B227" s="786" t="s">
        <v>365</v>
      </c>
      <c r="C227" s="796"/>
      <c r="D227" s="797">
        <v>2014</v>
      </c>
      <c r="E227" s="785" t="s">
        <v>21</v>
      </c>
      <c r="F227" s="38" t="s">
        <v>8</v>
      </c>
      <c r="G227" s="785" t="s">
        <v>68</v>
      </c>
      <c r="H227" s="798" t="s">
        <v>891</v>
      </c>
      <c r="I227" s="1059">
        <v>2</v>
      </c>
      <c r="J227" s="807" t="s">
        <v>1443</v>
      </c>
      <c r="K227" s="802"/>
      <c r="L227" s="796">
        <f>460+45</f>
        <v>505</v>
      </c>
      <c r="M227" s="796">
        <v>36</v>
      </c>
      <c r="N227" s="799">
        <f t="shared" si="8"/>
        <v>541</v>
      </c>
      <c r="O227" s="790"/>
    </row>
    <row r="228" spans="1:15">
      <c r="A228" s="646" t="s">
        <v>365</v>
      </c>
      <c r="B228" s="786" t="s">
        <v>365</v>
      </c>
      <c r="C228" s="796"/>
      <c r="D228" s="797">
        <v>2014</v>
      </c>
      <c r="E228" s="785" t="s">
        <v>21</v>
      </c>
      <c r="F228" s="38" t="s">
        <v>8</v>
      </c>
      <c r="G228" s="785" t="s">
        <v>68</v>
      </c>
      <c r="H228" s="798" t="s">
        <v>891</v>
      </c>
      <c r="I228" s="1059">
        <v>2</v>
      </c>
      <c r="J228" s="807" t="s">
        <v>1444</v>
      </c>
      <c r="K228" s="802"/>
      <c r="L228" s="796">
        <v>31</v>
      </c>
      <c r="M228" s="796">
        <v>292</v>
      </c>
      <c r="N228" s="799">
        <f t="shared" si="8"/>
        <v>323</v>
      </c>
      <c r="O228" s="790"/>
    </row>
    <row r="229" spans="1:15">
      <c r="A229" s="646" t="s">
        <v>365</v>
      </c>
      <c r="B229" s="786" t="s">
        <v>365</v>
      </c>
      <c r="C229" s="796"/>
      <c r="D229" s="797">
        <v>2014</v>
      </c>
      <c r="E229" s="785" t="s">
        <v>21</v>
      </c>
      <c r="F229" s="38" t="s">
        <v>8</v>
      </c>
      <c r="G229" s="785" t="s">
        <v>68</v>
      </c>
      <c r="H229" s="798" t="s">
        <v>891</v>
      </c>
      <c r="I229" s="1059">
        <v>2</v>
      </c>
      <c r="J229" s="808" t="s">
        <v>711</v>
      </c>
      <c r="K229" s="802"/>
      <c r="L229" s="796"/>
      <c r="M229" s="796">
        <v>4</v>
      </c>
      <c r="N229" s="799">
        <f t="shared" si="8"/>
        <v>4</v>
      </c>
      <c r="O229" s="790"/>
    </row>
    <row r="230" spans="1:15">
      <c r="A230" s="646" t="s">
        <v>365</v>
      </c>
      <c r="B230" s="786" t="s">
        <v>365</v>
      </c>
      <c r="C230" s="796"/>
      <c r="D230" s="797">
        <v>2014</v>
      </c>
      <c r="E230" s="785" t="s">
        <v>21</v>
      </c>
      <c r="F230" s="38" t="s">
        <v>8</v>
      </c>
      <c r="G230" s="785" t="s">
        <v>68</v>
      </c>
      <c r="H230" s="798" t="s">
        <v>891</v>
      </c>
      <c r="I230" s="1059">
        <v>2</v>
      </c>
      <c r="J230" s="808" t="s">
        <v>724</v>
      </c>
      <c r="K230" s="802"/>
      <c r="L230" s="796"/>
      <c r="M230" s="796">
        <v>101</v>
      </c>
      <c r="N230" s="799">
        <f t="shared" si="8"/>
        <v>101</v>
      </c>
      <c r="O230" s="790"/>
    </row>
    <row r="231" spans="1:15">
      <c r="A231" s="646" t="s">
        <v>365</v>
      </c>
      <c r="B231" s="786" t="s">
        <v>365</v>
      </c>
      <c r="C231" s="796"/>
      <c r="D231" s="797">
        <v>2014</v>
      </c>
      <c r="E231" s="785" t="s">
        <v>21</v>
      </c>
      <c r="F231" s="38" t="s">
        <v>8</v>
      </c>
      <c r="G231" s="785" t="s">
        <v>68</v>
      </c>
      <c r="H231" s="798" t="s">
        <v>891</v>
      </c>
      <c r="I231" s="1059">
        <v>2</v>
      </c>
      <c r="J231" s="807" t="s">
        <v>1506</v>
      </c>
      <c r="K231" s="802"/>
      <c r="L231" s="796">
        <v>78</v>
      </c>
      <c r="M231" s="796">
        <v>16</v>
      </c>
      <c r="N231" s="799">
        <f t="shared" si="8"/>
        <v>94</v>
      </c>
      <c r="O231" s="790"/>
    </row>
    <row r="232" spans="1:15">
      <c r="A232" s="646" t="s">
        <v>365</v>
      </c>
      <c r="B232" s="786" t="s">
        <v>365</v>
      </c>
      <c r="C232" s="796"/>
      <c r="D232" s="797">
        <v>2014</v>
      </c>
      <c r="E232" s="785" t="s">
        <v>21</v>
      </c>
      <c r="F232" s="38" t="s">
        <v>8</v>
      </c>
      <c r="G232" s="785" t="s">
        <v>68</v>
      </c>
      <c r="H232" s="798" t="s">
        <v>891</v>
      </c>
      <c r="I232" s="1059">
        <v>2</v>
      </c>
      <c r="J232" s="808" t="s">
        <v>735</v>
      </c>
      <c r="K232" s="802"/>
      <c r="L232" s="796"/>
      <c r="M232" s="796">
        <v>2</v>
      </c>
      <c r="N232" s="799">
        <f t="shared" si="8"/>
        <v>2</v>
      </c>
      <c r="O232" s="790"/>
    </row>
    <row r="233" spans="1:15">
      <c r="A233" s="646" t="s">
        <v>365</v>
      </c>
      <c r="B233" s="786" t="s">
        <v>365</v>
      </c>
      <c r="C233" s="796"/>
      <c r="D233" s="797">
        <v>2014</v>
      </c>
      <c r="E233" s="785" t="s">
        <v>21</v>
      </c>
      <c r="F233" s="38" t="s">
        <v>8</v>
      </c>
      <c r="G233" s="785" t="s">
        <v>68</v>
      </c>
      <c r="H233" s="798" t="s">
        <v>891</v>
      </c>
      <c r="I233" s="1059">
        <v>2</v>
      </c>
      <c r="J233" s="813" t="s">
        <v>723</v>
      </c>
      <c r="K233" s="802">
        <v>4</v>
      </c>
      <c r="L233" s="796"/>
      <c r="M233" s="796"/>
      <c r="N233" s="799">
        <f t="shared" si="8"/>
        <v>4</v>
      </c>
      <c r="O233" s="790"/>
    </row>
    <row r="234" spans="1:15">
      <c r="A234" s="646" t="s">
        <v>365</v>
      </c>
      <c r="B234" s="786" t="s">
        <v>365</v>
      </c>
      <c r="C234" s="796"/>
      <c r="D234" s="797">
        <v>2014</v>
      </c>
      <c r="E234" s="785" t="s">
        <v>21</v>
      </c>
      <c r="F234" s="38" t="s">
        <v>8</v>
      </c>
      <c r="G234" s="785" t="s">
        <v>68</v>
      </c>
      <c r="H234" s="798" t="s">
        <v>893</v>
      </c>
      <c r="I234" s="1059">
        <v>2</v>
      </c>
      <c r="J234" s="808" t="s">
        <v>1353</v>
      </c>
      <c r="K234" s="802"/>
      <c r="L234" s="796"/>
      <c r="M234" s="796">
        <v>2</v>
      </c>
      <c r="N234" s="799">
        <f t="shared" si="8"/>
        <v>2</v>
      </c>
      <c r="O234" s="790"/>
    </row>
    <row r="235" spans="1:15">
      <c r="A235" s="646" t="s">
        <v>365</v>
      </c>
      <c r="B235" s="786" t="s">
        <v>365</v>
      </c>
      <c r="C235" s="796"/>
      <c r="D235" s="797">
        <v>2014</v>
      </c>
      <c r="E235" s="785" t="s">
        <v>21</v>
      </c>
      <c r="F235" s="38" t="s">
        <v>8</v>
      </c>
      <c r="G235" s="785" t="s">
        <v>68</v>
      </c>
      <c r="H235" s="798" t="s">
        <v>893</v>
      </c>
      <c r="I235" s="1059">
        <v>2</v>
      </c>
      <c r="J235" s="808" t="s">
        <v>724</v>
      </c>
      <c r="K235" s="802"/>
      <c r="L235" s="796"/>
      <c r="M235" s="796">
        <v>5</v>
      </c>
      <c r="N235" s="799">
        <f t="shared" si="8"/>
        <v>5</v>
      </c>
      <c r="O235" s="790"/>
    </row>
    <row r="236" spans="1:15">
      <c r="A236" s="646" t="s">
        <v>365</v>
      </c>
      <c r="B236" s="786" t="s">
        <v>365</v>
      </c>
      <c r="C236" s="796"/>
      <c r="D236" s="797">
        <v>2014</v>
      </c>
      <c r="E236" s="785" t="s">
        <v>21</v>
      </c>
      <c r="F236" s="38" t="s">
        <v>8</v>
      </c>
      <c r="G236" s="785" t="s">
        <v>68</v>
      </c>
      <c r="H236" s="798" t="s">
        <v>895</v>
      </c>
      <c r="I236" s="1059">
        <v>2</v>
      </c>
      <c r="J236" s="807" t="s">
        <v>1506</v>
      </c>
      <c r="K236" s="802"/>
      <c r="L236" s="796">
        <v>1167</v>
      </c>
      <c r="M236" s="796"/>
      <c r="N236" s="799">
        <f t="shared" si="8"/>
        <v>1167</v>
      </c>
      <c r="O236" s="790"/>
    </row>
    <row r="237" spans="1:15">
      <c r="A237" s="646" t="s">
        <v>365</v>
      </c>
      <c r="B237" s="786" t="s">
        <v>365</v>
      </c>
      <c r="C237" s="796"/>
      <c r="D237" s="797">
        <v>2014</v>
      </c>
      <c r="E237" s="785" t="s">
        <v>21</v>
      </c>
      <c r="F237" s="38" t="s">
        <v>8</v>
      </c>
      <c r="G237" s="785" t="s">
        <v>68</v>
      </c>
      <c r="H237" s="798" t="s">
        <v>895</v>
      </c>
      <c r="I237" s="1059">
        <v>2</v>
      </c>
      <c r="J237" s="808" t="s">
        <v>1353</v>
      </c>
      <c r="K237" s="802"/>
      <c r="L237" s="796">
        <v>296</v>
      </c>
      <c r="M237" s="796">
        <v>570</v>
      </c>
      <c r="N237" s="799">
        <f t="shared" si="8"/>
        <v>866</v>
      </c>
      <c r="O237" s="790"/>
    </row>
    <row r="238" spans="1:15">
      <c r="A238" s="646" t="s">
        <v>365</v>
      </c>
      <c r="B238" s="786" t="s">
        <v>365</v>
      </c>
      <c r="C238" s="796"/>
      <c r="D238" s="797">
        <v>2014</v>
      </c>
      <c r="E238" s="785" t="s">
        <v>21</v>
      </c>
      <c r="F238" s="38" t="s">
        <v>8</v>
      </c>
      <c r="G238" s="785" t="s">
        <v>68</v>
      </c>
      <c r="H238" s="798" t="s">
        <v>895</v>
      </c>
      <c r="I238" s="1059">
        <v>2</v>
      </c>
      <c r="J238" s="808" t="s">
        <v>1508</v>
      </c>
      <c r="K238" s="802"/>
      <c r="L238" s="796"/>
      <c r="M238" s="796">
        <v>31</v>
      </c>
      <c r="N238" s="799">
        <f t="shared" si="8"/>
        <v>31</v>
      </c>
      <c r="O238" s="790"/>
    </row>
    <row r="239" spans="1:15">
      <c r="A239" s="646" t="s">
        <v>365</v>
      </c>
      <c r="B239" s="786" t="s">
        <v>365</v>
      </c>
      <c r="C239" s="796"/>
      <c r="D239" s="797">
        <v>2014</v>
      </c>
      <c r="E239" s="785" t="s">
        <v>21</v>
      </c>
      <c r="F239" s="38" t="s">
        <v>8</v>
      </c>
      <c r="G239" s="785" t="s">
        <v>68</v>
      </c>
      <c r="H239" s="798" t="s">
        <v>895</v>
      </c>
      <c r="I239" s="1059">
        <v>2</v>
      </c>
      <c r="J239" s="807" t="s">
        <v>1444</v>
      </c>
      <c r="K239" s="802"/>
      <c r="L239" s="796"/>
      <c r="M239" s="796">
        <v>2</v>
      </c>
      <c r="N239" s="799">
        <f t="shared" si="8"/>
        <v>2</v>
      </c>
      <c r="O239" s="790"/>
    </row>
    <row r="240" spans="1:15">
      <c r="A240" s="646" t="s">
        <v>365</v>
      </c>
      <c r="B240" s="786" t="s">
        <v>365</v>
      </c>
      <c r="C240" s="796"/>
      <c r="D240" s="797">
        <v>2014</v>
      </c>
      <c r="E240" s="785" t="s">
        <v>21</v>
      </c>
      <c r="F240" s="38" t="s">
        <v>8</v>
      </c>
      <c r="G240" s="785" t="s">
        <v>68</v>
      </c>
      <c r="H240" s="798" t="s">
        <v>895</v>
      </c>
      <c r="I240" s="1059">
        <v>2</v>
      </c>
      <c r="J240" s="808" t="s">
        <v>724</v>
      </c>
      <c r="K240" s="802"/>
      <c r="L240" s="796">
        <v>68</v>
      </c>
      <c r="M240" s="796">
        <v>28</v>
      </c>
      <c r="N240" s="799">
        <f t="shared" si="8"/>
        <v>96</v>
      </c>
      <c r="O240" s="790"/>
    </row>
    <row r="241" spans="1:15">
      <c r="A241" s="646" t="s">
        <v>365</v>
      </c>
      <c r="B241" s="786" t="s">
        <v>365</v>
      </c>
      <c r="C241" s="796"/>
      <c r="D241" s="797">
        <v>2014</v>
      </c>
      <c r="E241" s="785" t="s">
        <v>21</v>
      </c>
      <c r="F241" s="38" t="s">
        <v>8</v>
      </c>
      <c r="G241" s="785" t="s">
        <v>68</v>
      </c>
      <c r="H241" s="798" t="s">
        <v>895</v>
      </c>
      <c r="I241" s="1059">
        <v>2</v>
      </c>
      <c r="J241" s="813" t="s">
        <v>723</v>
      </c>
      <c r="K241" s="802">
        <v>1</v>
      </c>
      <c r="L241" s="796"/>
      <c r="M241" s="796"/>
      <c r="N241" s="799">
        <f t="shared" si="8"/>
        <v>1</v>
      </c>
      <c r="O241" s="790"/>
    </row>
    <row r="242" spans="1:15">
      <c r="A242" s="646" t="s">
        <v>365</v>
      </c>
      <c r="B242" s="646" t="s">
        <v>365</v>
      </c>
      <c r="C242" s="796"/>
      <c r="D242" s="797">
        <v>2014</v>
      </c>
      <c r="E242" s="28" t="s">
        <v>23</v>
      </c>
      <c r="F242" s="38" t="s">
        <v>8</v>
      </c>
      <c r="G242" s="28" t="s">
        <v>1537</v>
      </c>
      <c r="H242" s="798" t="s">
        <v>977</v>
      </c>
      <c r="I242" s="1059">
        <v>1</v>
      </c>
      <c r="J242" s="812" t="s">
        <v>706</v>
      </c>
      <c r="K242" s="802"/>
      <c r="L242" s="796"/>
      <c r="M242" s="796">
        <v>1</v>
      </c>
      <c r="N242" s="799">
        <f t="shared" si="8"/>
        <v>1</v>
      </c>
      <c r="O242" s="790"/>
    </row>
    <row r="243" spans="1:15">
      <c r="A243" s="646" t="s">
        <v>365</v>
      </c>
      <c r="B243" s="786" t="s">
        <v>365</v>
      </c>
      <c r="C243" s="796"/>
      <c r="D243" s="797">
        <v>2014</v>
      </c>
      <c r="E243" s="785" t="s">
        <v>21</v>
      </c>
      <c r="F243" s="38" t="s">
        <v>8</v>
      </c>
      <c r="G243" s="785" t="s">
        <v>68</v>
      </c>
      <c r="H243" s="798" t="s">
        <v>1496</v>
      </c>
      <c r="I243" s="1059">
        <v>2</v>
      </c>
      <c r="J243" s="808" t="s">
        <v>1353</v>
      </c>
      <c r="K243" s="802"/>
      <c r="L243" s="796"/>
      <c r="M243" s="796">
        <v>2</v>
      </c>
      <c r="N243" s="799">
        <f t="shared" si="8"/>
        <v>2</v>
      </c>
      <c r="O243" s="790"/>
    </row>
    <row r="244" spans="1:15">
      <c r="A244" s="646" t="s">
        <v>365</v>
      </c>
      <c r="B244" s="786" t="s">
        <v>365</v>
      </c>
      <c r="C244" s="796"/>
      <c r="D244" s="797">
        <v>2014</v>
      </c>
      <c r="E244" s="785" t="s">
        <v>21</v>
      </c>
      <c r="F244" s="38" t="s">
        <v>8</v>
      </c>
      <c r="G244" s="785" t="s">
        <v>68</v>
      </c>
      <c r="H244" s="798" t="s">
        <v>1496</v>
      </c>
      <c r="I244" s="1059">
        <v>2</v>
      </c>
      <c r="J244" s="807" t="s">
        <v>1444</v>
      </c>
      <c r="K244" s="802"/>
      <c r="L244" s="796"/>
      <c r="M244" s="796">
        <v>2</v>
      </c>
      <c r="N244" s="799">
        <f t="shared" ref="N244:N275" si="9">SUM(K244:M244)</f>
        <v>2</v>
      </c>
      <c r="O244" s="790"/>
    </row>
    <row r="245" spans="1:15">
      <c r="A245" s="646" t="s">
        <v>365</v>
      </c>
      <c r="B245" s="786" t="s">
        <v>365</v>
      </c>
      <c r="C245" s="796"/>
      <c r="D245" s="797">
        <v>2014</v>
      </c>
      <c r="E245" s="785" t="s">
        <v>21</v>
      </c>
      <c r="F245" s="38" t="s">
        <v>8</v>
      </c>
      <c r="G245" s="785" t="s">
        <v>68</v>
      </c>
      <c r="H245" s="798" t="s">
        <v>1496</v>
      </c>
      <c r="I245" s="1059">
        <v>2</v>
      </c>
      <c r="J245" s="808" t="s">
        <v>724</v>
      </c>
      <c r="K245" s="802"/>
      <c r="L245" s="796"/>
      <c r="M245" s="796">
        <v>74</v>
      </c>
      <c r="N245" s="799">
        <f t="shared" si="9"/>
        <v>74</v>
      </c>
      <c r="O245" s="790"/>
    </row>
    <row r="246" spans="1:15">
      <c r="A246" s="646" t="s">
        <v>365</v>
      </c>
      <c r="B246" s="786" t="s">
        <v>365</v>
      </c>
      <c r="C246" s="796"/>
      <c r="D246" s="797">
        <v>2014</v>
      </c>
      <c r="E246" s="785" t="s">
        <v>21</v>
      </c>
      <c r="F246" s="38" t="s">
        <v>8</v>
      </c>
      <c r="G246" s="785" t="s">
        <v>68</v>
      </c>
      <c r="H246" s="798" t="s">
        <v>1474</v>
      </c>
      <c r="I246" s="1059">
        <v>3</v>
      </c>
      <c r="J246" s="808" t="s">
        <v>1353</v>
      </c>
      <c r="K246" s="802"/>
      <c r="L246" s="796"/>
      <c r="M246" s="796">
        <v>288</v>
      </c>
      <c r="N246" s="799">
        <f t="shared" si="9"/>
        <v>288</v>
      </c>
      <c r="O246" s="790"/>
    </row>
    <row r="247" spans="1:15">
      <c r="A247" s="646" t="s">
        <v>365</v>
      </c>
      <c r="B247" s="786" t="s">
        <v>365</v>
      </c>
      <c r="C247" s="796"/>
      <c r="D247" s="797">
        <v>2014</v>
      </c>
      <c r="E247" s="785" t="s">
        <v>21</v>
      </c>
      <c r="F247" s="38" t="s">
        <v>8</v>
      </c>
      <c r="G247" s="785" t="s">
        <v>68</v>
      </c>
      <c r="H247" s="798" t="s">
        <v>1474</v>
      </c>
      <c r="I247" s="1059">
        <v>3</v>
      </c>
      <c r="J247" s="808" t="s">
        <v>1508</v>
      </c>
      <c r="K247" s="802"/>
      <c r="L247" s="796"/>
      <c r="M247" s="796">
        <v>445</v>
      </c>
      <c r="N247" s="799">
        <f t="shared" si="9"/>
        <v>445</v>
      </c>
      <c r="O247" s="790"/>
    </row>
    <row r="248" spans="1:15">
      <c r="A248" s="646" t="s">
        <v>365</v>
      </c>
      <c r="B248" s="786" t="s">
        <v>365</v>
      </c>
      <c r="C248" s="796"/>
      <c r="D248" s="797">
        <v>2014</v>
      </c>
      <c r="E248" s="785" t="s">
        <v>21</v>
      </c>
      <c r="F248" s="38" t="s">
        <v>8</v>
      </c>
      <c r="G248" s="785" t="s">
        <v>68</v>
      </c>
      <c r="H248" s="798" t="s">
        <v>1474</v>
      </c>
      <c r="I248" s="1059">
        <v>3</v>
      </c>
      <c r="J248" s="807" t="s">
        <v>1442</v>
      </c>
      <c r="K248" s="802"/>
      <c r="L248" s="796"/>
      <c r="M248" s="796">
        <v>2</v>
      </c>
      <c r="N248" s="799">
        <f t="shared" si="9"/>
        <v>2</v>
      </c>
      <c r="O248" s="790"/>
    </row>
    <row r="249" spans="1:15">
      <c r="A249" s="646" t="s">
        <v>365</v>
      </c>
      <c r="B249" s="786" t="s">
        <v>365</v>
      </c>
      <c r="C249" s="796"/>
      <c r="D249" s="797">
        <v>2014</v>
      </c>
      <c r="E249" s="785" t="s">
        <v>21</v>
      </c>
      <c r="F249" s="38" t="s">
        <v>8</v>
      </c>
      <c r="G249" s="785" t="s">
        <v>68</v>
      </c>
      <c r="H249" s="798" t="s">
        <v>1474</v>
      </c>
      <c r="I249" s="1059">
        <v>3</v>
      </c>
      <c r="J249" s="807" t="s">
        <v>1443</v>
      </c>
      <c r="K249" s="802"/>
      <c r="L249" s="796"/>
      <c r="M249" s="796">
        <v>47</v>
      </c>
      <c r="N249" s="799">
        <f t="shared" si="9"/>
        <v>47</v>
      </c>
      <c r="O249" s="790"/>
    </row>
    <row r="250" spans="1:15">
      <c r="A250" s="646" t="s">
        <v>365</v>
      </c>
      <c r="B250" s="786" t="s">
        <v>365</v>
      </c>
      <c r="C250" s="796"/>
      <c r="D250" s="797">
        <v>2014</v>
      </c>
      <c r="E250" s="785" t="s">
        <v>21</v>
      </c>
      <c r="F250" s="38" t="s">
        <v>8</v>
      </c>
      <c r="G250" s="785" t="s">
        <v>68</v>
      </c>
      <c r="H250" s="800" t="s">
        <v>1474</v>
      </c>
      <c r="I250" s="96">
        <v>3</v>
      </c>
      <c r="J250" s="807" t="s">
        <v>1444</v>
      </c>
      <c r="K250" s="802"/>
      <c r="L250" s="796"/>
      <c r="M250" s="796">
        <v>26</v>
      </c>
      <c r="N250" s="799">
        <f t="shared" si="9"/>
        <v>26</v>
      </c>
      <c r="O250" s="790"/>
    </row>
    <row r="251" spans="1:15">
      <c r="A251" s="646" t="s">
        <v>365</v>
      </c>
      <c r="B251" s="786" t="s">
        <v>365</v>
      </c>
      <c r="C251" s="796"/>
      <c r="D251" s="797">
        <v>2014</v>
      </c>
      <c r="E251" s="785" t="s">
        <v>21</v>
      </c>
      <c r="F251" s="38" t="s">
        <v>8</v>
      </c>
      <c r="G251" s="785" t="s">
        <v>68</v>
      </c>
      <c r="H251" s="798" t="s">
        <v>1474</v>
      </c>
      <c r="I251" s="1059">
        <v>3</v>
      </c>
      <c r="J251" s="807" t="s">
        <v>1506</v>
      </c>
      <c r="K251" s="802"/>
      <c r="L251" s="796"/>
      <c r="M251" s="796">
        <v>4</v>
      </c>
      <c r="N251" s="799">
        <f t="shared" si="9"/>
        <v>4</v>
      </c>
      <c r="O251" s="790"/>
    </row>
    <row r="252" spans="1:15">
      <c r="A252" s="646" t="s">
        <v>365</v>
      </c>
      <c r="B252" s="786" t="s">
        <v>365</v>
      </c>
      <c r="C252" s="796"/>
      <c r="D252" s="797">
        <v>2014</v>
      </c>
      <c r="E252" s="785" t="s">
        <v>21</v>
      </c>
      <c r="F252" s="38" t="s">
        <v>8</v>
      </c>
      <c r="G252" s="785" t="s">
        <v>68</v>
      </c>
      <c r="H252" s="798" t="s">
        <v>1474</v>
      </c>
      <c r="I252" s="1059">
        <v>3</v>
      </c>
      <c r="J252" s="813" t="s">
        <v>723</v>
      </c>
      <c r="K252" s="802">
        <v>231</v>
      </c>
      <c r="L252" s="796"/>
      <c r="M252" s="796">
        <v>102</v>
      </c>
      <c r="N252" s="799">
        <f t="shared" si="9"/>
        <v>333</v>
      </c>
      <c r="O252" s="790"/>
    </row>
    <row r="253" spans="1:15">
      <c r="A253" s="646" t="s">
        <v>365</v>
      </c>
      <c r="B253" s="786" t="s">
        <v>365</v>
      </c>
      <c r="C253" s="796"/>
      <c r="D253" s="797">
        <v>2014</v>
      </c>
      <c r="E253" s="785" t="s">
        <v>21</v>
      </c>
      <c r="F253" s="38" t="s">
        <v>8</v>
      </c>
      <c r="G253" s="785" t="s">
        <v>68</v>
      </c>
      <c r="H253" s="798" t="s">
        <v>101</v>
      </c>
      <c r="I253" s="1059">
        <v>1</v>
      </c>
      <c r="J253" s="808" t="s">
        <v>1353</v>
      </c>
      <c r="K253" s="802"/>
      <c r="L253" s="796"/>
      <c r="M253" s="796">
        <v>445</v>
      </c>
      <c r="N253" s="799">
        <f t="shared" si="9"/>
        <v>445</v>
      </c>
      <c r="O253" s="790"/>
    </row>
    <row r="254" spans="1:15">
      <c r="A254" s="646" t="s">
        <v>365</v>
      </c>
      <c r="B254" s="786" t="s">
        <v>365</v>
      </c>
      <c r="C254" s="796"/>
      <c r="D254" s="797">
        <v>2014</v>
      </c>
      <c r="E254" s="785" t="s">
        <v>21</v>
      </c>
      <c r="F254" s="38" t="s">
        <v>8</v>
      </c>
      <c r="G254" s="785" t="s">
        <v>68</v>
      </c>
      <c r="H254" s="798" t="s">
        <v>101</v>
      </c>
      <c r="I254" s="1059">
        <v>1</v>
      </c>
      <c r="J254" s="808" t="s">
        <v>1508</v>
      </c>
      <c r="K254" s="802"/>
      <c r="L254" s="796"/>
      <c r="M254" s="796">
        <v>192</v>
      </c>
      <c r="N254" s="799">
        <f t="shared" si="9"/>
        <v>192</v>
      </c>
      <c r="O254" s="790"/>
    </row>
    <row r="255" spans="1:15">
      <c r="A255" s="646" t="s">
        <v>365</v>
      </c>
      <c r="B255" s="786" t="s">
        <v>365</v>
      </c>
      <c r="C255" s="796"/>
      <c r="D255" s="797">
        <v>2014</v>
      </c>
      <c r="E255" s="785" t="s">
        <v>21</v>
      </c>
      <c r="F255" s="38" t="s">
        <v>8</v>
      </c>
      <c r="G255" s="785" t="s">
        <v>68</v>
      </c>
      <c r="H255" s="798" t="s">
        <v>101</v>
      </c>
      <c r="I255" s="1059">
        <v>1</v>
      </c>
      <c r="J255" s="807" t="s">
        <v>1442</v>
      </c>
      <c r="K255" s="802"/>
      <c r="L255" s="796"/>
      <c r="M255" s="796">
        <v>2</v>
      </c>
      <c r="N255" s="799">
        <f t="shared" si="9"/>
        <v>2</v>
      </c>
      <c r="O255" s="790"/>
    </row>
    <row r="256" spans="1:15">
      <c r="A256" s="646" t="s">
        <v>365</v>
      </c>
      <c r="B256" s="786" t="s">
        <v>365</v>
      </c>
      <c r="C256" s="796"/>
      <c r="D256" s="797">
        <v>2014</v>
      </c>
      <c r="E256" s="785" t="s">
        <v>21</v>
      </c>
      <c r="F256" s="38" t="s">
        <v>8</v>
      </c>
      <c r="G256" s="785" t="s">
        <v>68</v>
      </c>
      <c r="H256" s="798" t="s">
        <v>101</v>
      </c>
      <c r="I256" s="1059">
        <v>1</v>
      </c>
      <c r="J256" s="807" t="s">
        <v>1443</v>
      </c>
      <c r="K256" s="802"/>
      <c r="L256" s="796">
        <v>2389</v>
      </c>
      <c r="M256" s="796">
        <v>1069</v>
      </c>
      <c r="N256" s="799">
        <f t="shared" si="9"/>
        <v>3458</v>
      </c>
      <c r="O256" s="790"/>
    </row>
    <row r="257" spans="1:15">
      <c r="A257" s="646" t="s">
        <v>365</v>
      </c>
      <c r="B257" s="786" t="s">
        <v>365</v>
      </c>
      <c r="C257" s="796"/>
      <c r="D257" s="797">
        <v>2014</v>
      </c>
      <c r="E257" s="785" t="s">
        <v>21</v>
      </c>
      <c r="F257" s="38" t="s">
        <v>8</v>
      </c>
      <c r="G257" s="785" t="s">
        <v>68</v>
      </c>
      <c r="H257" s="798" t="s">
        <v>101</v>
      </c>
      <c r="I257" s="1059">
        <v>1</v>
      </c>
      <c r="J257" s="807" t="s">
        <v>1444</v>
      </c>
      <c r="K257" s="802"/>
      <c r="L257" s="796"/>
      <c r="M257" s="796">
        <v>95</v>
      </c>
      <c r="N257" s="799">
        <f t="shared" si="9"/>
        <v>95</v>
      </c>
      <c r="O257" s="790"/>
    </row>
    <row r="258" spans="1:15">
      <c r="A258" s="646" t="s">
        <v>365</v>
      </c>
      <c r="B258" s="786" t="s">
        <v>365</v>
      </c>
      <c r="C258" s="796"/>
      <c r="D258" s="797">
        <v>2014</v>
      </c>
      <c r="E258" s="785" t="s">
        <v>21</v>
      </c>
      <c r="F258" s="38" t="s">
        <v>8</v>
      </c>
      <c r="G258" s="785" t="s">
        <v>68</v>
      </c>
      <c r="H258" s="798" t="s">
        <v>101</v>
      </c>
      <c r="I258" s="1059">
        <v>1</v>
      </c>
      <c r="J258" s="808" t="s">
        <v>724</v>
      </c>
      <c r="K258" s="802"/>
      <c r="L258" s="796"/>
      <c r="M258" s="796">
        <v>3219</v>
      </c>
      <c r="N258" s="799">
        <f t="shared" si="9"/>
        <v>3219</v>
      </c>
      <c r="O258" s="790"/>
    </row>
    <row r="259" spans="1:15">
      <c r="A259" s="646" t="s">
        <v>365</v>
      </c>
      <c r="B259" s="786" t="s">
        <v>365</v>
      </c>
      <c r="C259" s="796"/>
      <c r="D259" s="797">
        <v>2014</v>
      </c>
      <c r="E259" s="785" t="s">
        <v>21</v>
      </c>
      <c r="F259" s="38" t="s">
        <v>8</v>
      </c>
      <c r="G259" s="785" t="s">
        <v>68</v>
      </c>
      <c r="H259" s="798" t="s">
        <v>101</v>
      </c>
      <c r="I259" s="1059">
        <v>1</v>
      </c>
      <c r="J259" s="808" t="s">
        <v>735</v>
      </c>
      <c r="K259" s="802"/>
      <c r="L259" s="796"/>
      <c r="M259" s="796">
        <v>4</v>
      </c>
      <c r="N259" s="799">
        <f t="shared" si="9"/>
        <v>4</v>
      </c>
      <c r="O259" s="790"/>
    </row>
    <row r="260" spans="1:15">
      <c r="A260" s="646" t="s">
        <v>365</v>
      </c>
      <c r="B260" s="786" t="s">
        <v>365</v>
      </c>
      <c r="C260" s="796"/>
      <c r="D260" s="797">
        <v>2014</v>
      </c>
      <c r="E260" s="785" t="s">
        <v>21</v>
      </c>
      <c r="F260" s="38" t="s">
        <v>8</v>
      </c>
      <c r="G260" s="785" t="s">
        <v>68</v>
      </c>
      <c r="H260" s="798" t="s">
        <v>1165</v>
      </c>
      <c r="I260" s="1059">
        <v>3</v>
      </c>
      <c r="J260" s="808" t="s">
        <v>1353</v>
      </c>
      <c r="K260" s="802"/>
      <c r="L260" s="796"/>
      <c r="M260" s="796">
        <v>1</v>
      </c>
      <c r="N260" s="799">
        <f t="shared" si="9"/>
        <v>1</v>
      </c>
      <c r="O260" s="790"/>
    </row>
    <row r="261" spans="1:15">
      <c r="A261" s="646" t="s">
        <v>365</v>
      </c>
      <c r="B261" s="786" t="s">
        <v>365</v>
      </c>
      <c r="C261" s="796"/>
      <c r="D261" s="797">
        <v>2014</v>
      </c>
      <c r="E261" s="785" t="s">
        <v>21</v>
      </c>
      <c r="F261" s="38" t="s">
        <v>8</v>
      </c>
      <c r="G261" s="785" t="s">
        <v>68</v>
      </c>
      <c r="H261" s="798" t="s">
        <v>1165</v>
      </c>
      <c r="I261" s="1059">
        <v>3</v>
      </c>
      <c r="J261" s="813" t="s">
        <v>723</v>
      </c>
      <c r="K261" s="802">
        <v>220</v>
      </c>
      <c r="L261" s="796"/>
      <c r="M261" s="796">
        <v>161</v>
      </c>
      <c r="N261" s="799">
        <f t="shared" si="9"/>
        <v>381</v>
      </c>
      <c r="O261" s="790"/>
    </row>
    <row r="262" spans="1:15">
      <c r="A262" s="646" t="s">
        <v>365</v>
      </c>
      <c r="B262" s="786" t="s">
        <v>365</v>
      </c>
      <c r="C262" s="796"/>
      <c r="D262" s="797">
        <v>2014</v>
      </c>
      <c r="E262" s="785" t="s">
        <v>21</v>
      </c>
      <c r="F262" s="38" t="s">
        <v>8</v>
      </c>
      <c r="G262" s="785" t="s">
        <v>68</v>
      </c>
      <c r="H262" s="798" t="s">
        <v>1045</v>
      </c>
      <c r="I262" s="1059">
        <v>3</v>
      </c>
      <c r="J262" s="808" t="s">
        <v>1353</v>
      </c>
      <c r="K262" s="802"/>
      <c r="L262" s="796"/>
      <c r="M262" s="796">
        <v>2</v>
      </c>
      <c r="N262" s="799">
        <f t="shared" si="9"/>
        <v>2</v>
      </c>
      <c r="O262" s="790"/>
    </row>
    <row r="263" spans="1:15">
      <c r="A263" s="646" t="s">
        <v>365</v>
      </c>
      <c r="B263" s="786" t="s">
        <v>365</v>
      </c>
      <c r="C263" s="796"/>
      <c r="D263" s="797">
        <v>2014</v>
      </c>
      <c r="E263" s="785" t="s">
        <v>21</v>
      </c>
      <c r="F263" s="38" t="s">
        <v>8</v>
      </c>
      <c r="G263" s="785" t="s">
        <v>68</v>
      </c>
      <c r="H263" s="798" t="s">
        <v>1475</v>
      </c>
      <c r="I263" s="1059">
        <v>3</v>
      </c>
      <c r="J263" s="813" t="s">
        <v>723</v>
      </c>
      <c r="K263" s="802">
        <v>1</v>
      </c>
      <c r="L263" s="796"/>
      <c r="M263" s="796"/>
      <c r="N263" s="799">
        <f t="shared" si="9"/>
        <v>1</v>
      </c>
      <c r="O263" s="790"/>
    </row>
    <row r="264" spans="1:15">
      <c r="A264" s="646" t="s">
        <v>365</v>
      </c>
      <c r="B264" s="786" t="s">
        <v>365</v>
      </c>
      <c r="C264" s="796"/>
      <c r="D264" s="797">
        <v>2014</v>
      </c>
      <c r="E264" s="785" t="s">
        <v>21</v>
      </c>
      <c r="F264" s="38" t="s">
        <v>8</v>
      </c>
      <c r="G264" s="785" t="s">
        <v>68</v>
      </c>
      <c r="H264" s="798" t="s">
        <v>1476</v>
      </c>
      <c r="I264" s="1059">
        <v>3</v>
      </c>
      <c r="J264" s="813" t="s">
        <v>723</v>
      </c>
      <c r="K264" s="802">
        <v>114</v>
      </c>
      <c r="L264" s="796"/>
      <c r="M264" s="796">
        <v>89</v>
      </c>
      <c r="N264" s="799">
        <f t="shared" si="9"/>
        <v>203</v>
      </c>
      <c r="O264" s="790"/>
    </row>
    <row r="265" spans="1:15">
      <c r="A265" s="646" t="s">
        <v>365</v>
      </c>
      <c r="B265" s="786" t="s">
        <v>365</v>
      </c>
      <c r="C265" s="796"/>
      <c r="D265" s="797">
        <v>2014</v>
      </c>
      <c r="E265" s="785" t="s">
        <v>21</v>
      </c>
      <c r="F265" s="38" t="s">
        <v>8</v>
      </c>
      <c r="G265" s="785" t="s">
        <v>68</v>
      </c>
      <c r="H265" s="798" t="s">
        <v>1497</v>
      </c>
      <c r="I265" s="1059">
        <v>3</v>
      </c>
      <c r="J265" s="808" t="s">
        <v>1353</v>
      </c>
      <c r="K265" s="802"/>
      <c r="L265" s="796"/>
      <c r="M265" s="796">
        <v>7</v>
      </c>
      <c r="N265" s="799">
        <f t="shared" si="9"/>
        <v>7</v>
      </c>
      <c r="O265" s="790"/>
    </row>
    <row r="266" spans="1:15">
      <c r="A266" s="646" t="s">
        <v>365</v>
      </c>
      <c r="B266" s="786" t="s">
        <v>365</v>
      </c>
      <c r="C266" s="796"/>
      <c r="D266" s="797">
        <v>2014</v>
      </c>
      <c r="E266" s="785" t="s">
        <v>21</v>
      </c>
      <c r="F266" s="38" t="s">
        <v>8</v>
      </c>
      <c r="G266" s="785" t="s">
        <v>68</v>
      </c>
      <c r="H266" s="803" t="s">
        <v>1498</v>
      </c>
      <c r="I266" s="1060">
        <v>3</v>
      </c>
      <c r="J266" s="808" t="s">
        <v>1508</v>
      </c>
      <c r="K266" s="802"/>
      <c r="L266" s="796"/>
      <c r="M266" s="796">
        <v>1</v>
      </c>
      <c r="N266" s="799">
        <f t="shared" si="9"/>
        <v>1</v>
      </c>
      <c r="O266" s="790"/>
    </row>
    <row r="267" spans="1:15">
      <c r="A267" s="646" t="s">
        <v>365</v>
      </c>
      <c r="B267" s="786" t="s">
        <v>365</v>
      </c>
      <c r="C267" s="796"/>
      <c r="D267" s="797">
        <v>2014</v>
      </c>
      <c r="E267" s="785" t="s">
        <v>21</v>
      </c>
      <c r="F267" s="38" t="s">
        <v>8</v>
      </c>
      <c r="G267" s="785" t="s">
        <v>68</v>
      </c>
      <c r="H267" s="806" t="s">
        <v>1477</v>
      </c>
      <c r="I267" s="1061">
        <v>3</v>
      </c>
      <c r="J267" s="813" t="s">
        <v>723</v>
      </c>
      <c r="K267" s="802">
        <v>48</v>
      </c>
      <c r="L267" s="796"/>
      <c r="M267" s="796">
        <v>2</v>
      </c>
      <c r="N267" s="799">
        <f t="shared" si="9"/>
        <v>50</v>
      </c>
      <c r="O267" s="790"/>
    </row>
    <row r="268" spans="1:15">
      <c r="A268" s="646" t="s">
        <v>365</v>
      </c>
      <c r="B268" s="786" t="s">
        <v>365</v>
      </c>
      <c r="C268" s="796"/>
      <c r="D268" s="797">
        <v>2014</v>
      </c>
      <c r="E268" s="785" t="s">
        <v>21</v>
      </c>
      <c r="F268" s="38" t="s">
        <v>8</v>
      </c>
      <c r="G268" s="785" t="s">
        <v>68</v>
      </c>
      <c r="H268" s="806" t="s">
        <v>858</v>
      </c>
      <c r="I268" s="1061">
        <v>2</v>
      </c>
      <c r="J268" s="808" t="s">
        <v>1353</v>
      </c>
      <c r="K268" s="802"/>
      <c r="L268" s="796">
        <v>1568</v>
      </c>
      <c r="M268" s="796">
        <v>59</v>
      </c>
      <c r="N268" s="799">
        <f t="shared" si="9"/>
        <v>1627</v>
      </c>
      <c r="O268" s="790"/>
    </row>
    <row r="269" spans="1:15">
      <c r="A269" s="646" t="s">
        <v>365</v>
      </c>
      <c r="B269" s="786" t="s">
        <v>365</v>
      </c>
      <c r="C269" s="796"/>
      <c r="D269" s="797">
        <v>2014</v>
      </c>
      <c r="E269" s="785" t="s">
        <v>21</v>
      </c>
      <c r="F269" s="38" t="s">
        <v>8</v>
      </c>
      <c r="G269" s="785" t="s">
        <v>68</v>
      </c>
      <c r="H269" s="806" t="s">
        <v>858</v>
      </c>
      <c r="I269" s="1061">
        <v>2</v>
      </c>
      <c r="J269" s="808" t="s">
        <v>1508</v>
      </c>
      <c r="K269" s="802"/>
      <c r="L269" s="796">
        <v>124</v>
      </c>
      <c r="M269" s="796">
        <v>103</v>
      </c>
      <c r="N269" s="799">
        <f t="shared" si="9"/>
        <v>227</v>
      </c>
      <c r="O269" s="790"/>
    </row>
    <row r="270" spans="1:15">
      <c r="A270" s="646" t="s">
        <v>365</v>
      </c>
      <c r="B270" s="786" t="s">
        <v>365</v>
      </c>
      <c r="C270" s="796"/>
      <c r="D270" s="797">
        <v>2014</v>
      </c>
      <c r="E270" s="785" t="s">
        <v>21</v>
      </c>
      <c r="F270" s="38" t="s">
        <v>8</v>
      </c>
      <c r="G270" s="785" t="s">
        <v>68</v>
      </c>
      <c r="H270" s="806" t="s">
        <v>858</v>
      </c>
      <c r="I270" s="1061">
        <v>2</v>
      </c>
      <c r="J270" s="807" t="s">
        <v>1443</v>
      </c>
      <c r="K270" s="802"/>
      <c r="L270" s="796"/>
      <c r="M270" s="796">
        <v>8</v>
      </c>
      <c r="N270" s="799">
        <f t="shared" si="9"/>
        <v>8</v>
      </c>
      <c r="O270" s="790"/>
    </row>
    <row r="271" spans="1:15">
      <c r="A271" s="646" t="s">
        <v>365</v>
      </c>
      <c r="B271" s="786" t="s">
        <v>365</v>
      </c>
      <c r="C271" s="796"/>
      <c r="D271" s="797">
        <v>2014</v>
      </c>
      <c r="E271" s="785" t="s">
        <v>21</v>
      </c>
      <c r="F271" s="38" t="s">
        <v>8</v>
      </c>
      <c r="G271" s="785" t="s">
        <v>68</v>
      </c>
      <c r="H271" s="806" t="s">
        <v>858</v>
      </c>
      <c r="I271" s="1061">
        <v>2</v>
      </c>
      <c r="J271" s="808" t="s">
        <v>724</v>
      </c>
      <c r="K271" s="802"/>
      <c r="L271" s="796"/>
      <c r="M271" s="796">
        <v>7</v>
      </c>
      <c r="N271" s="799">
        <f t="shared" si="9"/>
        <v>7</v>
      </c>
      <c r="O271" s="790"/>
    </row>
    <row r="272" spans="1:15">
      <c r="A272" s="646" t="s">
        <v>365</v>
      </c>
      <c r="B272" s="786" t="s">
        <v>365</v>
      </c>
      <c r="C272" s="796"/>
      <c r="D272" s="797">
        <v>2014</v>
      </c>
      <c r="E272" s="785" t="s">
        <v>21</v>
      </c>
      <c r="F272" s="38" t="s">
        <v>8</v>
      </c>
      <c r="G272" s="785" t="s">
        <v>68</v>
      </c>
      <c r="H272" s="806" t="s">
        <v>858</v>
      </c>
      <c r="I272" s="1061">
        <v>2</v>
      </c>
      <c r="J272" s="813" t="s">
        <v>723</v>
      </c>
      <c r="K272" s="802">
        <v>25</v>
      </c>
      <c r="L272" s="796"/>
      <c r="M272" s="796">
        <v>90</v>
      </c>
      <c r="N272" s="799">
        <f t="shared" si="9"/>
        <v>115</v>
      </c>
      <c r="O272" s="790"/>
    </row>
    <row r="273" spans="1:15">
      <c r="A273" s="646" t="s">
        <v>365</v>
      </c>
      <c r="B273" s="786" t="s">
        <v>365</v>
      </c>
      <c r="C273" s="796"/>
      <c r="D273" s="797">
        <v>2014</v>
      </c>
      <c r="E273" s="785" t="s">
        <v>21</v>
      </c>
      <c r="F273" s="38" t="s">
        <v>8</v>
      </c>
      <c r="G273" s="785" t="s">
        <v>68</v>
      </c>
      <c r="H273" s="806" t="s">
        <v>858</v>
      </c>
      <c r="I273" s="1061">
        <v>2</v>
      </c>
      <c r="J273" s="807" t="s">
        <v>1506</v>
      </c>
      <c r="K273" s="802"/>
      <c r="L273" s="796">
        <v>190</v>
      </c>
      <c r="M273" s="796"/>
      <c r="N273" s="799">
        <f t="shared" si="9"/>
        <v>190</v>
      </c>
      <c r="O273" s="790"/>
    </row>
    <row r="274" spans="1:15">
      <c r="A274" s="646" t="s">
        <v>365</v>
      </c>
      <c r="B274" s="786" t="s">
        <v>365</v>
      </c>
      <c r="C274" s="796" t="s">
        <v>1539</v>
      </c>
      <c r="D274" s="797">
        <v>2014</v>
      </c>
      <c r="E274" s="785" t="s">
        <v>21</v>
      </c>
      <c r="F274" s="38" t="s">
        <v>8</v>
      </c>
      <c r="G274" s="785" t="s">
        <v>68</v>
      </c>
      <c r="H274" s="806" t="s">
        <v>88</v>
      </c>
      <c r="I274" s="1061">
        <v>1</v>
      </c>
      <c r="J274" s="808" t="s">
        <v>1353</v>
      </c>
      <c r="K274" s="802">
        <v>43</v>
      </c>
      <c r="L274" s="796">
        <f>710+2524</f>
        <v>3234</v>
      </c>
      <c r="M274" s="796">
        <v>16454</v>
      </c>
      <c r="N274" s="799">
        <f t="shared" si="9"/>
        <v>19731</v>
      </c>
      <c r="O274" s="790"/>
    </row>
    <row r="275" spans="1:15">
      <c r="A275" s="646" t="s">
        <v>365</v>
      </c>
      <c r="B275" s="786" t="s">
        <v>365</v>
      </c>
      <c r="C275" s="796" t="s">
        <v>1539</v>
      </c>
      <c r="D275" s="797">
        <v>2014</v>
      </c>
      <c r="E275" s="785" t="s">
        <v>21</v>
      </c>
      <c r="F275" s="38" t="s">
        <v>8</v>
      </c>
      <c r="G275" s="785" t="s">
        <v>68</v>
      </c>
      <c r="H275" s="806" t="s">
        <v>88</v>
      </c>
      <c r="I275" s="1061">
        <v>1</v>
      </c>
      <c r="J275" s="808" t="s">
        <v>1508</v>
      </c>
      <c r="K275" s="802"/>
      <c r="L275" s="796">
        <v>95</v>
      </c>
      <c r="M275" s="796">
        <v>3748</v>
      </c>
      <c r="N275" s="799">
        <f t="shared" si="9"/>
        <v>3843</v>
      </c>
      <c r="O275" s="790"/>
    </row>
    <row r="276" spans="1:15">
      <c r="A276" s="646" t="s">
        <v>365</v>
      </c>
      <c r="B276" s="786" t="s">
        <v>365</v>
      </c>
      <c r="C276" s="796" t="s">
        <v>1539</v>
      </c>
      <c r="D276" s="797">
        <v>2014</v>
      </c>
      <c r="E276" s="785" t="s">
        <v>21</v>
      </c>
      <c r="F276" s="38" t="s">
        <v>8</v>
      </c>
      <c r="G276" s="785" t="s">
        <v>68</v>
      </c>
      <c r="H276" s="806" t="s">
        <v>88</v>
      </c>
      <c r="I276" s="1061">
        <v>1</v>
      </c>
      <c r="J276" s="807" t="s">
        <v>1442</v>
      </c>
      <c r="K276" s="802"/>
      <c r="L276" s="796"/>
      <c r="M276" s="796">
        <v>1142</v>
      </c>
      <c r="N276" s="799">
        <f t="shared" ref="N276:N297" si="10">SUM(K276:M276)</f>
        <v>1142</v>
      </c>
      <c r="O276" s="790"/>
    </row>
    <row r="277" spans="1:15">
      <c r="A277" s="646" t="s">
        <v>365</v>
      </c>
      <c r="B277" s="786" t="s">
        <v>365</v>
      </c>
      <c r="C277" s="796" t="s">
        <v>1539</v>
      </c>
      <c r="D277" s="797">
        <v>2014</v>
      </c>
      <c r="E277" s="785" t="s">
        <v>21</v>
      </c>
      <c r="F277" s="38" t="s">
        <v>8</v>
      </c>
      <c r="G277" s="785" t="s">
        <v>68</v>
      </c>
      <c r="H277" s="806" t="s">
        <v>88</v>
      </c>
      <c r="I277" s="1061">
        <v>1</v>
      </c>
      <c r="J277" s="807" t="s">
        <v>1443</v>
      </c>
      <c r="K277" s="802"/>
      <c r="L277" s="796">
        <f>267+241+240</f>
        <v>748</v>
      </c>
      <c r="M277" s="796">
        <v>2264</v>
      </c>
      <c r="N277" s="799">
        <f t="shared" si="10"/>
        <v>3012</v>
      </c>
      <c r="O277" s="790"/>
    </row>
    <row r="278" spans="1:15">
      <c r="A278" s="646" t="s">
        <v>365</v>
      </c>
      <c r="B278" s="786" t="s">
        <v>365</v>
      </c>
      <c r="C278" s="796" t="s">
        <v>1539</v>
      </c>
      <c r="D278" s="797">
        <v>2014</v>
      </c>
      <c r="E278" s="785" t="s">
        <v>21</v>
      </c>
      <c r="F278" s="38" t="s">
        <v>8</v>
      </c>
      <c r="G278" s="785" t="s">
        <v>68</v>
      </c>
      <c r="H278" s="806" t="s">
        <v>88</v>
      </c>
      <c r="I278" s="1061">
        <v>1</v>
      </c>
      <c r="J278" s="807" t="s">
        <v>1444</v>
      </c>
      <c r="K278" s="802"/>
      <c r="L278" s="796">
        <v>465</v>
      </c>
      <c r="M278" s="796">
        <v>2852</v>
      </c>
      <c r="N278" s="799">
        <f t="shared" si="10"/>
        <v>3317</v>
      </c>
      <c r="O278" s="790"/>
    </row>
    <row r="279" spans="1:15">
      <c r="A279" s="646" t="s">
        <v>365</v>
      </c>
      <c r="B279" s="786" t="s">
        <v>365</v>
      </c>
      <c r="C279" s="796" t="s">
        <v>1539</v>
      </c>
      <c r="D279" s="797">
        <v>2014</v>
      </c>
      <c r="E279" s="785" t="s">
        <v>21</v>
      </c>
      <c r="F279" s="38" t="s">
        <v>8</v>
      </c>
      <c r="G279" s="785" t="s">
        <v>68</v>
      </c>
      <c r="H279" s="806" t="s">
        <v>88</v>
      </c>
      <c r="I279" s="1061">
        <v>1</v>
      </c>
      <c r="J279" s="808" t="s">
        <v>711</v>
      </c>
      <c r="K279" s="802"/>
      <c r="L279" s="796"/>
      <c r="M279" s="796">
        <v>130</v>
      </c>
      <c r="N279" s="799">
        <f t="shared" si="10"/>
        <v>130</v>
      </c>
      <c r="O279" s="790"/>
    </row>
    <row r="280" spans="1:15">
      <c r="A280" s="646" t="s">
        <v>365</v>
      </c>
      <c r="B280" s="786" t="s">
        <v>365</v>
      </c>
      <c r="C280" s="796" t="s">
        <v>1539</v>
      </c>
      <c r="D280" s="797">
        <v>2014</v>
      </c>
      <c r="E280" s="785" t="s">
        <v>21</v>
      </c>
      <c r="F280" s="38" t="s">
        <v>8</v>
      </c>
      <c r="G280" s="785" t="s">
        <v>68</v>
      </c>
      <c r="H280" s="806" t="s">
        <v>88</v>
      </c>
      <c r="I280" s="1061">
        <v>1</v>
      </c>
      <c r="J280" s="808" t="s">
        <v>724</v>
      </c>
      <c r="K280" s="802"/>
      <c r="L280" s="796"/>
      <c r="M280" s="796">
        <v>2248</v>
      </c>
      <c r="N280" s="799">
        <f t="shared" si="10"/>
        <v>2248</v>
      </c>
      <c r="O280" s="790"/>
    </row>
    <row r="281" spans="1:15">
      <c r="A281" s="646" t="s">
        <v>365</v>
      </c>
      <c r="B281" s="786" t="s">
        <v>365</v>
      </c>
      <c r="C281" s="796" t="s">
        <v>1539</v>
      </c>
      <c r="D281" s="797">
        <v>2014</v>
      </c>
      <c r="E281" s="785" t="s">
        <v>21</v>
      </c>
      <c r="F281" s="38" t="s">
        <v>8</v>
      </c>
      <c r="G281" s="785" t="s">
        <v>68</v>
      </c>
      <c r="H281" s="806" t="s">
        <v>88</v>
      </c>
      <c r="I281" s="1061">
        <v>1</v>
      </c>
      <c r="J281" s="807" t="s">
        <v>1506</v>
      </c>
      <c r="K281" s="802"/>
      <c r="L281" s="796">
        <v>120</v>
      </c>
      <c r="M281" s="796">
        <v>195</v>
      </c>
      <c r="N281" s="799">
        <f t="shared" si="10"/>
        <v>315</v>
      </c>
      <c r="O281" s="790"/>
    </row>
    <row r="282" spans="1:15">
      <c r="A282" s="646" t="s">
        <v>365</v>
      </c>
      <c r="B282" s="786" t="s">
        <v>365</v>
      </c>
      <c r="C282" s="796" t="s">
        <v>1539</v>
      </c>
      <c r="D282" s="797">
        <v>2014</v>
      </c>
      <c r="E282" s="785" t="s">
        <v>21</v>
      </c>
      <c r="F282" s="38" t="s">
        <v>8</v>
      </c>
      <c r="G282" s="785" t="s">
        <v>68</v>
      </c>
      <c r="H282" s="806" t="s">
        <v>88</v>
      </c>
      <c r="I282" s="1062">
        <v>1</v>
      </c>
      <c r="J282" s="808" t="s">
        <v>735</v>
      </c>
      <c r="K282" s="802"/>
      <c r="L282" s="796"/>
      <c r="M282" s="796">
        <v>147</v>
      </c>
      <c r="N282" s="799">
        <f t="shared" si="10"/>
        <v>147</v>
      </c>
      <c r="O282" s="790"/>
    </row>
    <row r="283" spans="1:15">
      <c r="A283" s="646" t="s">
        <v>365</v>
      </c>
      <c r="B283" s="786" t="s">
        <v>365</v>
      </c>
      <c r="C283" s="796" t="s">
        <v>1539</v>
      </c>
      <c r="D283" s="797">
        <v>2014</v>
      </c>
      <c r="E283" s="785" t="s">
        <v>21</v>
      </c>
      <c r="F283" s="38" t="s">
        <v>8</v>
      </c>
      <c r="G283" s="785" t="s">
        <v>68</v>
      </c>
      <c r="H283" s="806" t="s">
        <v>88</v>
      </c>
      <c r="I283" s="1062">
        <v>1</v>
      </c>
      <c r="J283" s="813" t="s">
        <v>723</v>
      </c>
      <c r="K283" s="802">
        <v>946</v>
      </c>
      <c r="L283" s="796"/>
      <c r="M283" s="796">
        <v>302</v>
      </c>
      <c r="N283" s="799">
        <f t="shared" si="10"/>
        <v>1248</v>
      </c>
      <c r="O283" s="790"/>
    </row>
    <row r="284" spans="1:15">
      <c r="A284" s="646" t="s">
        <v>365</v>
      </c>
      <c r="B284" s="646" t="s">
        <v>365</v>
      </c>
      <c r="C284" s="796"/>
      <c r="D284" s="797">
        <v>2014</v>
      </c>
      <c r="E284" s="785" t="s">
        <v>21</v>
      </c>
      <c r="F284" s="38" t="s">
        <v>8</v>
      </c>
      <c r="G284" s="785" t="s">
        <v>68</v>
      </c>
      <c r="H284" s="806" t="s">
        <v>992</v>
      </c>
      <c r="I284" s="1062">
        <v>1</v>
      </c>
      <c r="J284" s="807" t="s">
        <v>1506</v>
      </c>
      <c r="K284" s="802"/>
      <c r="L284" s="796">
        <v>109</v>
      </c>
      <c r="M284" s="796"/>
      <c r="N284" s="799">
        <f t="shared" si="10"/>
        <v>109</v>
      </c>
      <c r="O284" s="790"/>
    </row>
    <row r="285" spans="1:15">
      <c r="A285" s="646" t="s">
        <v>365</v>
      </c>
      <c r="B285" s="646" t="s">
        <v>365</v>
      </c>
      <c r="C285" s="796"/>
      <c r="D285" s="797">
        <v>2014</v>
      </c>
      <c r="E285" s="785" t="s">
        <v>21</v>
      </c>
      <c r="F285" s="38" t="s">
        <v>8</v>
      </c>
      <c r="G285" s="785" t="s">
        <v>68</v>
      </c>
      <c r="H285" s="806" t="s">
        <v>992</v>
      </c>
      <c r="I285" s="1062">
        <v>3</v>
      </c>
      <c r="J285" s="812" t="s">
        <v>706</v>
      </c>
      <c r="K285" s="802"/>
      <c r="L285" s="796"/>
      <c r="M285" s="796">
        <v>5</v>
      </c>
      <c r="N285" s="799">
        <f t="shared" si="10"/>
        <v>5</v>
      </c>
      <c r="O285" s="790"/>
    </row>
    <row r="286" spans="1:15">
      <c r="A286" s="646" t="s">
        <v>365</v>
      </c>
      <c r="B286" s="646" t="s">
        <v>365</v>
      </c>
      <c r="C286" s="796"/>
      <c r="D286" s="797">
        <v>2014</v>
      </c>
      <c r="E286" s="28" t="s">
        <v>23</v>
      </c>
      <c r="F286" s="38" t="s">
        <v>8</v>
      </c>
      <c r="G286" s="28" t="s">
        <v>1537</v>
      </c>
      <c r="H286" s="806" t="s">
        <v>992</v>
      </c>
      <c r="I286" s="1062">
        <v>2</v>
      </c>
      <c r="J286" s="812" t="s">
        <v>706</v>
      </c>
      <c r="K286" s="802"/>
      <c r="L286" s="796"/>
      <c r="M286" s="796">
        <v>9</v>
      </c>
      <c r="N286" s="799">
        <f t="shared" si="10"/>
        <v>9</v>
      </c>
      <c r="O286" s="790"/>
    </row>
    <row r="287" spans="1:15">
      <c r="A287" s="646" t="s">
        <v>365</v>
      </c>
      <c r="B287" s="646" t="s">
        <v>365</v>
      </c>
      <c r="C287" s="796"/>
      <c r="D287" s="797">
        <v>2014</v>
      </c>
      <c r="E287" s="28" t="s">
        <v>23</v>
      </c>
      <c r="F287" s="38" t="s">
        <v>8</v>
      </c>
      <c r="G287" s="28" t="s">
        <v>1537</v>
      </c>
      <c r="H287" s="806" t="s">
        <v>803</v>
      </c>
      <c r="I287" s="1062">
        <v>1</v>
      </c>
      <c r="J287" s="812" t="s">
        <v>706</v>
      </c>
      <c r="K287" s="802"/>
      <c r="L287" s="796"/>
      <c r="M287" s="796">
        <v>38</v>
      </c>
      <c r="N287" s="799">
        <f t="shared" si="10"/>
        <v>38</v>
      </c>
      <c r="O287" s="790"/>
    </row>
    <row r="288" spans="1:15">
      <c r="A288" s="646" t="s">
        <v>365</v>
      </c>
      <c r="B288" s="786" t="s">
        <v>365</v>
      </c>
      <c r="C288" s="796"/>
      <c r="D288" s="797">
        <v>2014</v>
      </c>
      <c r="E288" s="785" t="s">
        <v>21</v>
      </c>
      <c r="F288" s="38" t="s">
        <v>8</v>
      </c>
      <c r="G288" s="785" t="s">
        <v>68</v>
      </c>
      <c r="H288" s="806" t="s">
        <v>1478</v>
      </c>
      <c r="I288" s="1062">
        <v>3</v>
      </c>
      <c r="J288" s="813" t="s">
        <v>723</v>
      </c>
      <c r="K288" s="802"/>
      <c r="L288" s="796"/>
      <c r="M288" s="796">
        <v>3</v>
      </c>
      <c r="N288" s="799">
        <f t="shared" si="10"/>
        <v>3</v>
      </c>
      <c r="O288" s="790"/>
    </row>
    <row r="289" spans="1:15">
      <c r="A289" s="646" t="s">
        <v>365</v>
      </c>
      <c r="B289" s="786" t="s">
        <v>365</v>
      </c>
      <c r="C289" s="796"/>
      <c r="D289" s="797">
        <v>2014</v>
      </c>
      <c r="E289" s="785" t="s">
        <v>21</v>
      </c>
      <c r="F289" s="38" t="s">
        <v>8</v>
      </c>
      <c r="G289" s="785" t="s">
        <v>68</v>
      </c>
      <c r="H289" s="806" t="s">
        <v>1479</v>
      </c>
      <c r="I289" s="1062">
        <v>3</v>
      </c>
      <c r="J289" s="808" t="s">
        <v>1353</v>
      </c>
      <c r="K289" s="802"/>
      <c r="L289" s="796"/>
      <c r="M289" s="796">
        <v>19</v>
      </c>
      <c r="N289" s="799">
        <f t="shared" si="10"/>
        <v>19</v>
      </c>
      <c r="O289" s="790"/>
    </row>
    <row r="290" spans="1:15">
      <c r="A290" s="646" t="s">
        <v>365</v>
      </c>
      <c r="B290" s="786" t="s">
        <v>365</v>
      </c>
      <c r="C290" s="796"/>
      <c r="D290" s="797">
        <v>2014</v>
      </c>
      <c r="E290" s="785" t="s">
        <v>21</v>
      </c>
      <c r="F290" s="38" t="s">
        <v>8</v>
      </c>
      <c r="G290" s="785" t="s">
        <v>68</v>
      </c>
      <c r="H290" s="806" t="s">
        <v>1479</v>
      </c>
      <c r="I290" s="1062">
        <v>3</v>
      </c>
      <c r="J290" s="808" t="s">
        <v>1508</v>
      </c>
      <c r="K290" s="802"/>
      <c r="L290" s="796"/>
      <c r="M290" s="796">
        <v>4</v>
      </c>
      <c r="N290" s="799">
        <f t="shared" si="10"/>
        <v>4</v>
      </c>
      <c r="O290" s="790"/>
    </row>
    <row r="291" spans="1:15">
      <c r="A291" s="646" t="s">
        <v>365</v>
      </c>
      <c r="B291" s="786" t="s">
        <v>365</v>
      </c>
      <c r="C291" s="796"/>
      <c r="D291" s="797">
        <v>2014</v>
      </c>
      <c r="E291" s="785" t="s">
        <v>21</v>
      </c>
      <c r="F291" s="38" t="s">
        <v>8</v>
      </c>
      <c r="G291" s="785" t="s">
        <v>68</v>
      </c>
      <c r="H291" s="806" t="s">
        <v>1479</v>
      </c>
      <c r="I291" s="1062">
        <v>3</v>
      </c>
      <c r="J291" s="813" t="s">
        <v>723</v>
      </c>
      <c r="K291" s="802">
        <v>186</v>
      </c>
      <c r="L291" s="796"/>
      <c r="M291" s="796"/>
      <c r="N291" s="799">
        <f t="shared" si="10"/>
        <v>186</v>
      </c>
      <c r="O291" s="790"/>
    </row>
    <row r="292" spans="1:15">
      <c r="A292" s="646" t="s">
        <v>365</v>
      </c>
      <c r="B292" s="786" t="s">
        <v>365</v>
      </c>
      <c r="C292" s="796"/>
      <c r="D292" s="797">
        <v>2014</v>
      </c>
      <c r="E292" s="785" t="s">
        <v>21</v>
      </c>
      <c r="F292" s="38" t="s">
        <v>8</v>
      </c>
      <c r="G292" s="785" t="s">
        <v>68</v>
      </c>
      <c r="H292" s="806" t="s">
        <v>1499</v>
      </c>
      <c r="I292" s="1062">
        <v>3</v>
      </c>
      <c r="J292" s="808" t="s">
        <v>1353</v>
      </c>
      <c r="K292" s="802"/>
      <c r="L292" s="796"/>
      <c r="M292" s="796">
        <v>66</v>
      </c>
      <c r="N292" s="799">
        <f t="shared" si="10"/>
        <v>66</v>
      </c>
      <c r="O292" s="790"/>
    </row>
    <row r="293" spans="1:15">
      <c r="A293" s="646" t="s">
        <v>365</v>
      </c>
      <c r="B293" s="786" t="s">
        <v>365</v>
      </c>
      <c r="C293" s="796"/>
      <c r="D293" s="797">
        <v>2014</v>
      </c>
      <c r="E293" s="785" t="s">
        <v>21</v>
      </c>
      <c r="F293" s="38" t="s">
        <v>8</v>
      </c>
      <c r="G293" s="785" t="s">
        <v>68</v>
      </c>
      <c r="H293" s="806" t="s">
        <v>1499</v>
      </c>
      <c r="I293" s="1062">
        <v>3</v>
      </c>
      <c r="J293" s="808" t="s">
        <v>1508</v>
      </c>
      <c r="K293" s="802"/>
      <c r="L293" s="796"/>
      <c r="M293" s="796">
        <v>72</v>
      </c>
      <c r="N293" s="799">
        <f t="shared" si="10"/>
        <v>72</v>
      </c>
      <c r="O293" s="790"/>
    </row>
    <row r="294" spans="1:15">
      <c r="A294" s="646" t="s">
        <v>365</v>
      </c>
      <c r="B294" s="786" t="s">
        <v>365</v>
      </c>
      <c r="C294" s="796"/>
      <c r="D294" s="797">
        <v>2014</v>
      </c>
      <c r="E294" s="785" t="s">
        <v>21</v>
      </c>
      <c r="F294" s="38" t="s">
        <v>8</v>
      </c>
      <c r="G294" s="785" t="s">
        <v>68</v>
      </c>
      <c r="H294" s="806" t="s">
        <v>1480</v>
      </c>
      <c r="I294" s="1062">
        <v>3</v>
      </c>
      <c r="J294" s="807" t="s">
        <v>1442</v>
      </c>
      <c r="K294" s="802"/>
      <c r="L294" s="796"/>
      <c r="M294" s="796">
        <v>2</v>
      </c>
      <c r="N294" s="799">
        <f t="shared" si="10"/>
        <v>2</v>
      </c>
      <c r="O294" s="790"/>
    </row>
    <row r="295" spans="1:15">
      <c r="A295" s="646" t="s">
        <v>365</v>
      </c>
      <c r="B295" s="786" t="s">
        <v>365</v>
      </c>
      <c r="C295" s="796"/>
      <c r="D295" s="797">
        <v>2014</v>
      </c>
      <c r="E295" s="785" t="s">
        <v>21</v>
      </c>
      <c r="F295" s="38" t="s">
        <v>8</v>
      </c>
      <c r="G295" s="785" t="s">
        <v>68</v>
      </c>
      <c r="H295" s="806" t="s">
        <v>1499</v>
      </c>
      <c r="I295" s="1062">
        <v>3</v>
      </c>
      <c r="J295" s="807" t="s">
        <v>1443</v>
      </c>
      <c r="K295" s="802"/>
      <c r="L295" s="796"/>
      <c r="M295" s="796">
        <v>1</v>
      </c>
      <c r="N295" s="799">
        <f t="shared" si="10"/>
        <v>1</v>
      </c>
      <c r="O295" s="790"/>
    </row>
    <row r="296" spans="1:15">
      <c r="A296" s="646" t="s">
        <v>365</v>
      </c>
      <c r="B296" s="786" t="s">
        <v>365</v>
      </c>
      <c r="C296" s="796"/>
      <c r="D296" s="797">
        <v>2014</v>
      </c>
      <c r="E296" s="785" t="s">
        <v>21</v>
      </c>
      <c r="F296" s="38" t="s">
        <v>8</v>
      </c>
      <c r="G296" s="785" t="s">
        <v>68</v>
      </c>
      <c r="H296" s="806" t="s">
        <v>1499</v>
      </c>
      <c r="I296" s="1062">
        <v>3</v>
      </c>
      <c r="J296" s="808" t="s">
        <v>724</v>
      </c>
      <c r="K296" s="802"/>
      <c r="L296" s="796"/>
      <c r="M296" s="796">
        <v>9</v>
      </c>
      <c r="N296" s="799">
        <f t="shared" si="10"/>
        <v>9</v>
      </c>
      <c r="O296" s="790"/>
    </row>
    <row r="297" spans="1:15">
      <c r="A297" s="646" t="s">
        <v>365</v>
      </c>
      <c r="B297" s="786" t="s">
        <v>365</v>
      </c>
      <c r="C297" s="796"/>
      <c r="D297" s="797">
        <v>2014</v>
      </c>
      <c r="E297" s="785" t="s">
        <v>21</v>
      </c>
      <c r="F297" s="38" t="s">
        <v>8</v>
      </c>
      <c r="G297" s="785" t="s">
        <v>68</v>
      </c>
      <c r="H297" s="806" t="s">
        <v>1480</v>
      </c>
      <c r="I297" s="1062">
        <v>3</v>
      </c>
      <c r="J297" s="813" t="s">
        <v>723</v>
      </c>
      <c r="K297" s="802">
        <v>793</v>
      </c>
      <c r="L297" s="796"/>
      <c r="M297" s="796">
        <v>302</v>
      </c>
      <c r="N297" s="799">
        <f t="shared" si="10"/>
        <v>1095</v>
      </c>
      <c r="O297" s="790"/>
    </row>
    <row r="298" spans="1:15">
      <c r="A298" s="646" t="s">
        <v>365</v>
      </c>
      <c r="B298" s="786" t="s">
        <v>365</v>
      </c>
      <c r="C298" s="796"/>
      <c r="D298" s="797">
        <v>2014</v>
      </c>
      <c r="E298" s="785" t="s">
        <v>21</v>
      </c>
      <c r="F298" s="38" t="s">
        <v>8</v>
      </c>
      <c r="G298" s="785" t="s">
        <v>68</v>
      </c>
      <c r="H298" s="806" t="s">
        <v>1536</v>
      </c>
      <c r="I298" s="1062">
        <v>2</v>
      </c>
      <c r="J298" s="808" t="s">
        <v>1508</v>
      </c>
      <c r="K298" s="802"/>
      <c r="L298" s="796">
        <v>38</v>
      </c>
      <c r="M298" s="796"/>
      <c r="N298" s="799">
        <f t="shared" ref="N298" si="11">SUM(K298:M298)</f>
        <v>38</v>
      </c>
      <c r="O298" s="790"/>
    </row>
    <row r="299" spans="1:15">
      <c r="A299" s="646" t="s">
        <v>365</v>
      </c>
      <c r="B299" s="786" t="s">
        <v>365</v>
      </c>
      <c r="C299" s="796"/>
      <c r="D299" s="797">
        <v>2014</v>
      </c>
      <c r="E299" s="785" t="s">
        <v>21</v>
      </c>
      <c r="F299" s="38" t="s">
        <v>8</v>
      </c>
      <c r="G299" s="785" t="s">
        <v>68</v>
      </c>
      <c r="H299" s="806" t="s">
        <v>1536</v>
      </c>
      <c r="I299" s="1062">
        <v>2</v>
      </c>
      <c r="J299" s="808" t="s">
        <v>1353</v>
      </c>
      <c r="K299" s="802"/>
      <c r="L299" s="796">
        <v>2038</v>
      </c>
      <c r="M299" s="796"/>
      <c r="N299" s="799">
        <f t="shared" ref="N299:N300" si="12">SUM(K299:M299)</f>
        <v>2038</v>
      </c>
      <c r="O299" s="790"/>
    </row>
    <row r="300" spans="1:15">
      <c r="A300" s="646" t="s">
        <v>365</v>
      </c>
      <c r="B300" s="786" t="s">
        <v>365</v>
      </c>
      <c r="C300" s="796"/>
      <c r="D300" s="797">
        <v>2014</v>
      </c>
      <c r="E300" s="785" t="s">
        <v>21</v>
      </c>
      <c r="F300" s="38" t="s">
        <v>8</v>
      </c>
      <c r="G300" s="785" t="s">
        <v>68</v>
      </c>
      <c r="H300" s="806" t="s">
        <v>1536</v>
      </c>
      <c r="I300" s="1062">
        <v>2</v>
      </c>
      <c r="J300" s="807" t="s">
        <v>1443</v>
      </c>
      <c r="K300" s="802"/>
      <c r="L300" s="796">
        <v>250</v>
      </c>
      <c r="M300" s="796"/>
      <c r="N300" s="799">
        <f t="shared" si="12"/>
        <v>250</v>
      </c>
      <c r="O300" s="790"/>
    </row>
    <row r="301" spans="1:15">
      <c r="A301" s="646" t="s">
        <v>365</v>
      </c>
      <c r="B301" s="786" t="s">
        <v>365</v>
      </c>
      <c r="C301" s="796"/>
      <c r="D301" s="797">
        <v>2014</v>
      </c>
      <c r="E301" s="785" t="s">
        <v>21</v>
      </c>
      <c r="F301" s="38" t="s">
        <v>8</v>
      </c>
      <c r="G301" s="785" t="s">
        <v>68</v>
      </c>
      <c r="H301" s="806" t="s">
        <v>804</v>
      </c>
      <c r="I301" s="1062">
        <v>1</v>
      </c>
      <c r="J301" s="808" t="s">
        <v>1353</v>
      </c>
      <c r="K301" s="802"/>
      <c r="L301" s="796"/>
      <c r="M301" s="796">
        <v>5</v>
      </c>
      <c r="N301" s="799">
        <f t="shared" ref="N301:N317" si="13">SUM(K301:M301)</f>
        <v>5</v>
      </c>
      <c r="O301" s="790"/>
    </row>
    <row r="302" spans="1:15">
      <c r="A302" s="646" t="s">
        <v>365</v>
      </c>
      <c r="B302" s="786" t="s">
        <v>365</v>
      </c>
      <c r="C302" s="796"/>
      <c r="D302" s="797">
        <v>2014</v>
      </c>
      <c r="E302" s="785" t="s">
        <v>21</v>
      </c>
      <c r="F302" s="38" t="s">
        <v>8</v>
      </c>
      <c r="G302" s="785" t="s">
        <v>68</v>
      </c>
      <c r="H302" s="806" t="s">
        <v>804</v>
      </c>
      <c r="I302" s="1062">
        <v>1</v>
      </c>
      <c r="J302" s="807" t="s">
        <v>1442</v>
      </c>
      <c r="K302" s="802"/>
      <c r="L302" s="796"/>
      <c r="M302" s="796">
        <v>2</v>
      </c>
      <c r="N302" s="799">
        <f t="shared" si="13"/>
        <v>2</v>
      </c>
      <c r="O302" s="790"/>
    </row>
    <row r="303" spans="1:15">
      <c r="A303" s="646" t="s">
        <v>365</v>
      </c>
      <c r="B303" s="786" t="s">
        <v>365</v>
      </c>
      <c r="C303" s="796"/>
      <c r="D303" s="797">
        <v>2014</v>
      </c>
      <c r="E303" s="785" t="s">
        <v>21</v>
      </c>
      <c r="F303" s="38" t="s">
        <v>8</v>
      </c>
      <c r="G303" s="785" t="s">
        <v>68</v>
      </c>
      <c r="H303" s="806" t="s">
        <v>804</v>
      </c>
      <c r="I303" s="1062">
        <v>1</v>
      </c>
      <c r="J303" s="807" t="s">
        <v>1443</v>
      </c>
      <c r="K303" s="802"/>
      <c r="L303" s="796"/>
      <c r="M303" s="796">
        <v>1</v>
      </c>
      <c r="N303" s="799">
        <f t="shared" si="13"/>
        <v>1</v>
      </c>
      <c r="O303" s="790"/>
    </row>
    <row r="304" spans="1:15">
      <c r="A304" s="646" t="s">
        <v>365</v>
      </c>
      <c r="B304" s="786" t="s">
        <v>365</v>
      </c>
      <c r="C304" s="796"/>
      <c r="D304" s="797">
        <v>2014</v>
      </c>
      <c r="E304" s="785" t="s">
        <v>21</v>
      </c>
      <c r="F304" s="38" t="s">
        <v>8</v>
      </c>
      <c r="G304" s="785" t="s">
        <v>68</v>
      </c>
      <c r="H304" s="806" t="s">
        <v>804</v>
      </c>
      <c r="I304" s="1062">
        <v>1</v>
      </c>
      <c r="J304" s="808" t="s">
        <v>724</v>
      </c>
      <c r="K304" s="802"/>
      <c r="L304" s="796"/>
      <c r="M304" s="796">
        <v>2</v>
      </c>
      <c r="N304" s="799">
        <f t="shared" si="13"/>
        <v>2</v>
      </c>
      <c r="O304" s="790"/>
    </row>
    <row r="305" spans="1:15">
      <c r="A305" s="646" t="s">
        <v>365</v>
      </c>
      <c r="B305" s="786" t="s">
        <v>365</v>
      </c>
      <c r="C305" s="796"/>
      <c r="D305" s="797">
        <v>2014</v>
      </c>
      <c r="E305" s="785" t="s">
        <v>21</v>
      </c>
      <c r="F305" s="38" t="s">
        <v>8</v>
      </c>
      <c r="G305" s="785" t="s">
        <v>68</v>
      </c>
      <c r="H305" s="806" t="s">
        <v>805</v>
      </c>
      <c r="I305" s="1062">
        <v>1</v>
      </c>
      <c r="J305" s="808" t="s">
        <v>1353</v>
      </c>
      <c r="K305" s="802"/>
      <c r="L305" s="796"/>
      <c r="M305" s="796">
        <v>134</v>
      </c>
      <c r="N305" s="799">
        <f t="shared" si="13"/>
        <v>134</v>
      </c>
      <c r="O305" s="790"/>
    </row>
    <row r="306" spans="1:15">
      <c r="A306" s="646" t="s">
        <v>365</v>
      </c>
      <c r="B306" s="786" t="s">
        <v>365</v>
      </c>
      <c r="C306" s="28"/>
      <c r="D306" s="38">
        <v>2014</v>
      </c>
      <c r="E306" s="785" t="s">
        <v>21</v>
      </c>
      <c r="F306" s="38" t="s">
        <v>8</v>
      </c>
      <c r="G306" s="785" t="s">
        <v>68</v>
      </c>
      <c r="H306" s="787" t="s">
        <v>805</v>
      </c>
      <c r="I306" s="1059">
        <v>1</v>
      </c>
      <c r="J306" s="808" t="s">
        <v>1508</v>
      </c>
      <c r="K306" s="802"/>
      <c r="L306" s="28"/>
      <c r="M306" s="28">
        <v>9</v>
      </c>
      <c r="N306" s="799">
        <f t="shared" si="13"/>
        <v>9</v>
      </c>
      <c r="O306" s="790"/>
    </row>
    <row r="307" spans="1:15">
      <c r="A307" s="646" t="s">
        <v>365</v>
      </c>
      <c r="B307" s="786" t="s">
        <v>365</v>
      </c>
      <c r="C307" s="28"/>
      <c r="D307" s="38">
        <v>2014</v>
      </c>
      <c r="E307" s="785" t="s">
        <v>21</v>
      </c>
      <c r="F307" s="38" t="s">
        <v>8</v>
      </c>
      <c r="G307" s="785" t="s">
        <v>68</v>
      </c>
      <c r="H307" s="787" t="s">
        <v>805</v>
      </c>
      <c r="I307" s="1059">
        <v>1</v>
      </c>
      <c r="J307" s="807" t="s">
        <v>1443</v>
      </c>
      <c r="K307" s="802"/>
      <c r="L307" s="28"/>
      <c r="M307" s="28">
        <v>7</v>
      </c>
      <c r="N307" s="799">
        <f t="shared" si="13"/>
        <v>7</v>
      </c>
      <c r="O307" s="790"/>
    </row>
    <row r="308" spans="1:15">
      <c r="A308" s="646" t="s">
        <v>365</v>
      </c>
      <c r="B308" s="786" t="s">
        <v>365</v>
      </c>
      <c r="C308" s="28"/>
      <c r="D308" s="38">
        <v>2014</v>
      </c>
      <c r="E308" s="785" t="s">
        <v>21</v>
      </c>
      <c r="F308" s="38" t="s">
        <v>8</v>
      </c>
      <c r="G308" s="785" t="s">
        <v>68</v>
      </c>
      <c r="H308" s="787" t="s">
        <v>805</v>
      </c>
      <c r="I308" s="1059">
        <v>1</v>
      </c>
      <c r="J308" s="807" t="s">
        <v>1444</v>
      </c>
      <c r="K308" s="802"/>
      <c r="L308" s="28"/>
      <c r="M308" s="28">
        <v>2</v>
      </c>
      <c r="N308" s="799">
        <f t="shared" si="13"/>
        <v>2</v>
      </c>
      <c r="O308" s="790"/>
    </row>
    <row r="309" spans="1:15">
      <c r="A309" s="646" t="s">
        <v>365</v>
      </c>
      <c r="B309" s="786" t="s">
        <v>365</v>
      </c>
      <c r="C309" s="28"/>
      <c r="D309" s="38">
        <v>2014</v>
      </c>
      <c r="E309" s="785" t="s">
        <v>21</v>
      </c>
      <c r="F309" s="38" t="s">
        <v>8</v>
      </c>
      <c r="G309" s="785" t="s">
        <v>68</v>
      </c>
      <c r="H309" s="787" t="s">
        <v>805</v>
      </c>
      <c r="I309" s="1059">
        <v>1</v>
      </c>
      <c r="J309" s="808" t="s">
        <v>724</v>
      </c>
      <c r="K309" s="802"/>
      <c r="L309" s="28"/>
      <c r="M309" s="28">
        <v>4</v>
      </c>
      <c r="N309" s="799">
        <f t="shared" si="13"/>
        <v>4</v>
      </c>
      <c r="O309" s="790"/>
    </row>
    <row r="310" spans="1:15">
      <c r="A310" s="646" t="s">
        <v>365</v>
      </c>
      <c r="B310" s="786" t="s">
        <v>365</v>
      </c>
      <c r="C310" s="28"/>
      <c r="D310" s="38">
        <v>2014</v>
      </c>
      <c r="E310" s="785" t="s">
        <v>21</v>
      </c>
      <c r="F310" s="38" t="s">
        <v>8</v>
      </c>
      <c r="G310" s="785" t="s">
        <v>68</v>
      </c>
      <c r="H310" s="787" t="s">
        <v>909</v>
      </c>
      <c r="I310" s="1059">
        <v>1</v>
      </c>
      <c r="J310" s="808" t="s">
        <v>1353</v>
      </c>
      <c r="K310" s="802"/>
      <c r="L310" s="28"/>
      <c r="M310" s="28">
        <v>127</v>
      </c>
      <c r="N310" s="799">
        <f t="shared" si="13"/>
        <v>127</v>
      </c>
      <c r="O310" s="790"/>
    </row>
    <row r="311" spans="1:15">
      <c r="A311" s="646" t="s">
        <v>365</v>
      </c>
      <c r="B311" s="786" t="s">
        <v>365</v>
      </c>
      <c r="C311" s="28"/>
      <c r="D311" s="38">
        <v>2014</v>
      </c>
      <c r="E311" s="785" t="s">
        <v>21</v>
      </c>
      <c r="F311" s="38" t="s">
        <v>8</v>
      </c>
      <c r="G311" s="785" t="s">
        <v>68</v>
      </c>
      <c r="H311" s="787" t="s">
        <v>909</v>
      </c>
      <c r="I311" s="1059">
        <v>1</v>
      </c>
      <c r="J311" s="808" t="s">
        <v>1508</v>
      </c>
      <c r="K311" s="802"/>
      <c r="L311" s="28"/>
      <c r="M311" s="28">
        <v>7</v>
      </c>
      <c r="N311" s="799">
        <f t="shared" si="13"/>
        <v>7</v>
      </c>
      <c r="O311" s="790"/>
    </row>
    <row r="312" spans="1:15">
      <c r="A312" s="646" t="s">
        <v>365</v>
      </c>
      <c r="B312" s="786" t="s">
        <v>365</v>
      </c>
      <c r="C312" s="28"/>
      <c r="D312" s="38">
        <v>2014</v>
      </c>
      <c r="E312" s="785" t="s">
        <v>21</v>
      </c>
      <c r="F312" s="38" t="s">
        <v>8</v>
      </c>
      <c r="G312" s="785" t="s">
        <v>68</v>
      </c>
      <c r="H312" s="787" t="s">
        <v>909</v>
      </c>
      <c r="I312" s="1059">
        <v>1</v>
      </c>
      <c r="J312" s="807" t="s">
        <v>1442</v>
      </c>
      <c r="K312" s="802"/>
      <c r="L312" s="28"/>
      <c r="M312" s="28">
        <v>6</v>
      </c>
      <c r="N312" s="799">
        <f t="shared" si="13"/>
        <v>6</v>
      </c>
      <c r="O312" s="790"/>
    </row>
    <row r="313" spans="1:15">
      <c r="A313" s="646" t="s">
        <v>365</v>
      </c>
      <c r="B313" s="786" t="s">
        <v>365</v>
      </c>
      <c r="C313" s="28"/>
      <c r="D313" s="38">
        <v>2014</v>
      </c>
      <c r="E313" s="785" t="s">
        <v>21</v>
      </c>
      <c r="F313" s="38" t="s">
        <v>8</v>
      </c>
      <c r="G313" s="785" t="s">
        <v>68</v>
      </c>
      <c r="H313" s="787" t="s">
        <v>909</v>
      </c>
      <c r="I313" s="1059">
        <v>1</v>
      </c>
      <c r="J313" s="807" t="s">
        <v>1443</v>
      </c>
      <c r="K313" s="802"/>
      <c r="L313" s="28"/>
      <c r="M313" s="28">
        <v>17</v>
      </c>
      <c r="N313" s="799">
        <f t="shared" si="13"/>
        <v>17</v>
      </c>
      <c r="O313" s="790"/>
    </row>
    <row r="314" spans="1:15">
      <c r="A314" s="646" t="s">
        <v>365</v>
      </c>
      <c r="B314" s="786" t="s">
        <v>365</v>
      </c>
      <c r="C314" s="788"/>
      <c r="D314" s="38">
        <v>2014</v>
      </c>
      <c r="E314" s="785" t="s">
        <v>21</v>
      </c>
      <c r="F314" s="38" t="s">
        <v>8</v>
      </c>
      <c r="G314" s="785" t="s">
        <v>68</v>
      </c>
      <c r="H314" s="789" t="s">
        <v>909</v>
      </c>
      <c r="I314" s="1059">
        <v>1</v>
      </c>
      <c r="J314" s="807" t="s">
        <v>1444</v>
      </c>
      <c r="K314" s="802"/>
      <c r="L314" s="788"/>
      <c r="M314" s="788">
        <v>11</v>
      </c>
      <c r="N314" s="799">
        <f t="shared" si="13"/>
        <v>11</v>
      </c>
      <c r="O314" s="790"/>
    </row>
    <row r="315" spans="1:15">
      <c r="A315" s="646" t="s">
        <v>365</v>
      </c>
      <c r="B315" s="786" t="s">
        <v>365</v>
      </c>
      <c r="C315" s="788"/>
      <c r="D315" s="38">
        <v>2014</v>
      </c>
      <c r="E315" s="785" t="s">
        <v>21</v>
      </c>
      <c r="F315" s="38" t="s">
        <v>8</v>
      </c>
      <c r="G315" s="785" t="s">
        <v>68</v>
      </c>
      <c r="H315" s="789" t="s">
        <v>909</v>
      </c>
      <c r="I315" s="1059">
        <v>1</v>
      </c>
      <c r="J315" s="808" t="s">
        <v>724</v>
      </c>
      <c r="K315" s="802"/>
      <c r="L315" s="788"/>
      <c r="M315" s="788">
        <v>18</v>
      </c>
      <c r="N315" s="799">
        <f t="shared" si="13"/>
        <v>18</v>
      </c>
      <c r="O315" s="790"/>
    </row>
    <row r="316" spans="1:15">
      <c r="A316" s="646" t="s">
        <v>365</v>
      </c>
      <c r="B316" s="646" t="s">
        <v>365</v>
      </c>
      <c r="C316" s="788"/>
      <c r="D316" s="38">
        <v>2014</v>
      </c>
      <c r="E316" s="785" t="s">
        <v>21</v>
      </c>
      <c r="F316" s="38" t="s">
        <v>8</v>
      </c>
      <c r="G316" s="785" t="s">
        <v>68</v>
      </c>
      <c r="H316" s="789" t="s">
        <v>1003</v>
      </c>
      <c r="I316" s="1059">
        <v>1</v>
      </c>
      <c r="J316" s="812" t="s">
        <v>706</v>
      </c>
      <c r="K316" s="802"/>
      <c r="L316" s="788"/>
      <c r="M316" s="788">
        <v>1</v>
      </c>
      <c r="N316" s="799">
        <f t="shared" si="13"/>
        <v>1</v>
      </c>
      <c r="O316" s="790"/>
    </row>
    <row r="317" spans="1:15">
      <c r="A317" s="646" t="s">
        <v>365</v>
      </c>
      <c r="B317" s="646" t="s">
        <v>365</v>
      </c>
      <c r="C317" s="788"/>
      <c r="D317" s="38">
        <v>2014</v>
      </c>
      <c r="E317" s="28" t="s">
        <v>23</v>
      </c>
      <c r="F317" s="38" t="s">
        <v>8</v>
      </c>
      <c r="G317" s="28" t="s">
        <v>1537</v>
      </c>
      <c r="H317" s="789" t="s">
        <v>1003</v>
      </c>
      <c r="I317" s="1059">
        <v>1</v>
      </c>
      <c r="J317" s="812" t="s">
        <v>706</v>
      </c>
      <c r="K317" s="802">
        <v>96</v>
      </c>
      <c r="L317" s="788"/>
      <c r="M317" s="788">
        <v>16</v>
      </c>
      <c r="N317" s="799">
        <f t="shared" si="13"/>
        <v>112</v>
      </c>
      <c r="O317" s="790"/>
    </row>
    <row r="318" spans="1:15" ht="25.5">
      <c r="A318" s="646" t="s">
        <v>365</v>
      </c>
      <c r="B318" s="786" t="s">
        <v>365</v>
      </c>
      <c r="C318" s="900" t="s">
        <v>1534</v>
      </c>
      <c r="D318" s="38">
        <v>2014</v>
      </c>
      <c r="E318" s="28" t="s">
        <v>687</v>
      </c>
      <c r="F318" s="38" t="s">
        <v>782</v>
      </c>
      <c r="G318" s="646" t="s">
        <v>1535</v>
      </c>
      <c r="H318" s="789" t="s">
        <v>1003</v>
      </c>
      <c r="I318" s="1059">
        <v>1</v>
      </c>
      <c r="J318" s="812" t="s">
        <v>698</v>
      </c>
      <c r="K318" s="802">
        <v>29078</v>
      </c>
      <c r="L318" s="788"/>
      <c r="M318" s="788"/>
      <c r="N318" s="799">
        <f>K318+L318+M318</f>
        <v>29078</v>
      </c>
      <c r="O318" s="790"/>
    </row>
    <row r="319" spans="1:15" ht="25.5">
      <c r="A319" s="646" t="s">
        <v>365</v>
      </c>
      <c r="B319" s="786" t="s">
        <v>365</v>
      </c>
      <c r="C319" s="900" t="s">
        <v>1534</v>
      </c>
      <c r="D319" s="38">
        <v>2014</v>
      </c>
      <c r="E319" s="28" t="s">
        <v>687</v>
      </c>
      <c r="F319" s="38" t="s">
        <v>782</v>
      </c>
      <c r="G319" s="646" t="s">
        <v>1535</v>
      </c>
      <c r="H319" s="789" t="s">
        <v>1110</v>
      </c>
      <c r="I319" s="1059">
        <v>1</v>
      </c>
      <c r="J319" s="812" t="s">
        <v>698</v>
      </c>
      <c r="K319" s="802">
        <v>5841</v>
      </c>
      <c r="L319" s="788"/>
      <c r="M319" s="788"/>
      <c r="N319" s="799">
        <f>K319+L319+M319</f>
        <v>5841</v>
      </c>
      <c r="O319" s="790"/>
    </row>
    <row r="320" spans="1:15" ht="25.5">
      <c r="A320" s="646" t="s">
        <v>365</v>
      </c>
      <c r="B320" s="786" t="s">
        <v>365</v>
      </c>
      <c r="C320" s="900" t="s">
        <v>1534</v>
      </c>
      <c r="D320" s="38">
        <v>2014</v>
      </c>
      <c r="E320" s="28" t="s">
        <v>687</v>
      </c>
      <c r="F320" s="38" t="s">
        <v>782</v>
      </c>
      <c r="G320" s="646" t="s">
        <v>1535</v>
      </c>
      <c r="H320" s="789" t="s">
        <v>1112</v>
      </c>
      <c r="I320" s="1059">
        <v>1</v>
      </c>
      <c r="J320" s="812" t="s">
        <v>698</v>
      </c>
      <c r="K320" s="802">
        <v>536</v>
      </c>
      <c r="L320" s="788"/>
      <c r="M320" s="788"/>
      <c r="N320" s="799">
        <f>K320+L320+M320</f>
        <v>536</v>
      </c>
      <c r="O320" s="790"/>
    </row>
    <row r="321" spans="1:15" ht="25.5">
      <c r="A321" s="646" t="s">
        <v>365</v>
      </c>
      <c r="B321" s="786" t="s">
        <v>365</v>
      </c>
      <c r="C321" s="900" t="s">
        <v>1534</v>
      </c>
      <c r="D321" s="38">
        <v>2014</v>
      </c>
      <c r="E321" s="28" t="s">
        <v>687</v>
      </c>
      <c r="F321" s="38" t="s">
        <v>782</v>
      </c>
      <c r="G321" s="646" t="s">
        <v>1535</v>
      </c>
      <c r="H321" s="789" t="s">
        <v>1005</v>
      </c>
      <c r="I321" s="1059">
        <v>1</v>
      </c>
      <c r="J321" s="812" t="s">
        <v>698</v>
      </c>
      <c r="K321" s="802">
        <v>10019</v>
      </c>
      <c r="L321" s="788"/>
      <c r="M321" s="788"/>
      <c r="N321" s="799">
        <f>K321+L321+M321</f>
        <v>10019</v>
      </c>
      <c r="O321" s="790"/>
    </row>
    <row r="322" spans="1:15">
      <c r="A322" s="646" t="s">
        <v>365</v>
      </c>
      <c r="B322" s="786" t="s">
        <v>365</v>
      </c>
      <c r="C322" s="901"/>
      <c r="D322" s="38">
        <v>2014</v>
      </c>
      <c r="E322" s="785" t="s">
        <v>21</v>
      </c>
      <c r="F322" s="38" t="s">
        <v>8</v>
      </c>
      <c r="G322" s="785" t="s">
        <v>68</v>
      </c>
      <c r="H322" s="789" t="s">
        <v>810</v>
      </c>
      <c r="I322" s="1059">
        <v>1</v>
      </c>
      <c r="J322" s="808" t="s">
        <v>1353</v>
      </c>
      <c r="K322" s="802"/>
      <c r="L322" s="788"/>
      <c r="M322" s="788">
        <v>1</v>
      </c>
      <c r="N322" s="799">
        <f t="shared" ref="N322:N353" si="14">SUM(K322:M322)</f>
        <v>1</v>
      </c>
      <c r="O322" s="790"/>
    </row>
    <row r="323" spans="1:15">
      <c r="A323" s="646" t="s">
        <v>365</v>
      </c>
      <c r="B323" s="786" t="s">
        <v>365</v>
      </c>
      <c r="C323" s="788"/>
      <c r="D323" s="38">
        <v>2014</v>
      </c>
      <c r="E323" s="785" t="s">
        <v>21</v>
      </c>
      <c r="F323" s="38" t="s">
        <v>8</v>
      </c>
      <c r="G323" s="785" t="s">
        <v>68</v>
      </c>
      <c r="H323" s="789" t="s">
        <v>810</v>
      </c>
      <c r="I323" s="1059">
        <v>1</v>
      </c>
      <c r="J323" s="808" t="s">
        <v>724</v>
      </c>
      <c r="K323" s="802"/>
      <c r="L323" s="788"/>
      <c r="M323" s="788">
        <v>2</v>
      </c>
      <c r="N323" s="799">
        <f t="shared" si="14"/>
        <v>2</v>
      </c>
      <c r="O323" s="790"/>
    </row>
    <row r="324" spans="1:15">
      <c r="A324" s="646" t="s">
        <v>365</v>
      </c>
      <c r="B324" s="646" t="s">
        <v>365</v>
      </c>
      <c r="C324" s="788"/>
      <c r="D324" s="38">
        <v>2014</v>
      </c>
      <c r="E324" s="785" t="s">
        <v>21</v>
      </c>
      <c r="F324" s="38" t="s">
        <v>8</v>
      </c>
      <c r="G324" s="785" t="s">
        <v>68</v>
      </c>
      <c r="H324" s="789" t="s">
        <v>810</v>
      </c>
      <c r="I324" s="1059">
        <v>1</v>
      </c>
      <c r="J324" s="812" t="s">
        <v>706</v>
      </c>
      <c r="K324" s="802">
        <f>4520+689+583</f>
        <v>5792</v>
      </c>
      <c r="L324" s="788"/>
      <c r="M324" s="788">
        <v>408</v>
      </c>
      <c r="N324" s="799">
        <f t="shared" si="14"/>
        <v>6200</v>
      </c>
      <c r="O324" s="790"/>
    </row>
    <row r="325" spans="1:15">
      <c r="A325" s="646" t="s">
        <v>365</v>
      </c>
      <c r="B325" s="646" t="s">
        <v>365</v>
      </c>
      <c r="C325" s="788"/>
      <c r="D325" s="38">
        <v>2014</v>
      </c>
      <c r="E325" s="28" t="s">
        <v>23</v>
      </c>
      <c r="F325" s="38" t="s">
        <v>8</v>
      </c>
      <c r="G325" s="28" t="s">
        <v>1537</v>
      </c>
      <c r="H325" s="789" t="s">
        <v>810</v>
      </c>
      <c r="I325" s="1059">
        <v>1</v>
      </c>
      <c r="J325" s="812" t="s">
        <v>706</v>
      </c>
      <c r="K325" s="802">
        <f>4559+99+252+466+1169+648+295+128</f>
        <v>7616</v>
      </c>
      <c r="L325" s="788"/>
      <c r="M325" s="788">
        <v>3365</v>
      </c>
      <c r="N325" s="799">
        <f t="shared" si="14"/>
        <v>10981</v>
      </c>
      <c r="O325" s="790"/>
    </row>
    <row r="326" spans="1:15">
      <c r="A326" s="646" t="s">
        <v>365</v>
      </c>
      <c r="B326" s="646" t="s">
        <v>365</v>
      </c>
      <c r="C326" s="788"/>
      <c r="D326" s="38">
        <v>2014</v>
      </c>
      <c r="E326" s="28" t="s">
        <v>23</v>
      </c>
      <c r="F326" s="38" t="s">
        <v>8</v>
      </c>
      <c r="G326" s="28" t="s">
        <v>785</v>
      </c>
      <c r="H326" s="789" t="s">
        <v>810</v>
      </c>
      <c r="I326" s="1059">
        <v>1</v>
      </c>
      <c r="J326" s="812" t="s">
        <v>706</v>
      </c>
      <c r="K326" s="802">
        <v>60</v>
      </c>
      <c r="L326" s="788"/>
      <c r="M326" s="788"/>
      <c r="N326" s="799">
        <f t="shared" si="14"/>
        <v>60</v>
      </c>
      <c r="O326" s="790"/>
    </row>
    <row r="327" spans="1:15">
      <c r="A327" s="646" t="s">
        <v>365</v>
      </c>
      <c r="B327" s="786" t="s">
        <v>365</v>
      </c>
      <c r="C327" s="788"/>
      <c r="D327" s="38">
        <v>2014</v>
      </c>
      <c r="E327" s="785" t="s">
        <v>21</v>
      </c>
      <c r="F327" s="38" t="s">
        <v>8</v>
      </c>
      <c r="G327" s="785" t="s">
        <v>68</v>
      </c>
      <c r="H327" s="789" t="s">
        <v>837</v>
      </c>
      <c r="I327" s="1059">
        <v>2</v>
      </c>
      <c r="J327" s="808" t="s">
        <v>1353</v>
      </c>
      <c r="K327" s="802"/>
      <c r="L327" s="788">
        <f>5+1649</f>
        <v>1654</v>
      </c>
      <c r="M327" s="788">
        <v>40</v>
      </c>
      <c r="N327" s="799">
        <f t="shared" si="14"/>
        <v>1694</v>
      </c>
      <c r="O327" s="790"/>
    </row>
    <row r="328" spans="1:15">
      <c r="A328" s="646" t="s">
        <v>365</v>
      </c>
      <c r="B328" s="786" t="s">
        <v>365</v>
      </c>
      <c r="C328" s="788"/>
      <c r="D328" s="38">
        <v>2014</v>
      </c>
      <c r="E328" s="785" t="s">
        <v>21</v>
      </c>
      <c r="F328" s="38" t="s">
        <v>8</v>
      </c>
      <c r="G328" s="785" t="s">
        <v>68</v>
      </c>
      <c r="H328" s="789" t="s">
        <v>837</v>
      </c>
      <c r="I328" s="1059">
        <v>2</v>
      </c>
      <c r="J328" s="808" t="s">
        <v>1508</v>
      </c>
      <c r="K328" s="802"/>
      <c r="L328" s="788"/>
      <c r="M328" s="788">
        <v>29</v>
      </c>
      <c r="N328" s="799">
        <f t="shared" si="14"/>
        <v>29</v>
      </c>
      <c r="O328" s="790"/>
    </row>
    <row r="329" spans="1:15">
      <c r="A329" s="646" t="s">
        <v>365</v>
      </c>
      <c r="B329" s="786" t="s">
        <v>365</v>
      </c>
      <c r="C329" s="788"/>
      <c r="D329" s="38">
        <v>2014</v>
      </c>
      <c r="E329" s="785" t="s">
        <v>21</v>
      </c>
      <c r="F329" s="38" t="s">
        <v>8</v>
      </c>
      <c r="G329" s="785" t="s">
        <v>68</v>
      </c>
      <c r="H329" s="789" t="s">
        <v>837</v>
      </c>
      <c r="I329" s="1059">
        <v>2</v>
      </c>
      <c r="J329" s="807" t="s">
        <v>1443</v>
      </c>
      <c r="K329" s="802"/>
      <c r="L329" s="788">
        <f>46+276+55</f>
        <v>377</v>
      </c>
      <c r="M329" s="788">
        <v>5</v>
      </c>
      <c r="N329" s="799">
        <f t="shared" si="14"/>
        <v>382</v>
      </c>
      <c r="O329" s="790"/>
    </row>
    <row r="330" spans="1:15">
      <c r="A330" s="646" t="s">
        <v>365</v>
      </c>
      <c r="B330" s="786" t="s">
        <v>365</v>
      </c>
      <c r="C330" s="788"/>
      <c r="D330" s="38">
        <v>2014</v>
      </c>
      <c r="E330" s="785" t="s">
        <v>21</v>
      </c>
      <c r="F330" s="38" t="s">
        <v>8</v>
      </c>
      <c r="G330" s="785" t="s">
        <v>68</v>
      </c>
      <c r="H330" s="789" t="s">
        <v>837</v>
      </c>
      <c r="I330" s="1059">
        <v>2</v>
      </c>
      <c r="J330" s="813" t="s">
        <v>723</v>
      </c>
      <c r="K330" s="802"/>
      <c r="L330" s="788"/>
      <c r="M330" s="788">
        <v>4</v>
      </c>
      <c r="N330" s="799">
        <f t="shared" si="14"/>
        <v>4</v>
      </c>
      <c r="O330" s="790"/>
    </row>
    <row r="331" spans="1:15">
      <c r="A331" s="646" t="s">
        <v>365</v>
      </c>
      <c r="B331" s="786" t="s">
        <v>365</v>
      </c>
      <c r="C331" s="788"/>
      <c r="D331" s="38">
        <v>2014</v>
      </c>
      <c r="E331" s="785" t="s">
        <v>21</v>
      </c>
      <c r="F331" s="38" t="s">
        <v>8</v>
      </c>
      <c r="G331" s="785" t="s">
        <v>68</v>
      </c>
      <c r="H331" s="789" t="s">
        <v>840</v>
      </c>
      <c r="I331" s="1059">
        <v>2</v>
      </c>
      <c r="J331" s="808" t="s">
        <v>1353</v>
      </c>
      <c r="K331" s="802"/>
      <c r="L331" s="788">
        <v>11</v>
      </c>
      <c r="M331" s="788">
        <v>52</v>
      </c>
      <c r="N331" s="799">
        <f t="shared" si="14"/>
        <v>63</v>
      </c>
      <c r="O331" s="790"/>
    </row>
    <row r="332" spans="1:15">
      <c r="A332" s="646" t="s">
        <v>365</v>
      </c>
      <c r="B332" s="786" t="s">
        <v>365</v>
      </c>
      <c r="C332" s="788"/>
      <c r="D332" s="38">
        <v>2014</v>
      </c>
      <c r="E332" s="785" t="s">
        <v>21</v>
      </c>
      <c r="F332" s="38" t="s">
        <v>8</v>
      </c>
      <c r="G332" s="785" t="s">
        <v>68</v>
      </c>
      <c r="H332" s="789" t="s">
        <v>840</v>
      </c>
      <c r="I332" s="1059">
        <v>2</v>
      </c>
      <c r="J332" s="808" t="s">
        <v>1508</v>
      </c>
      <c r="K332" s="802"/>
      <c r="L332" s="788"/>
      <c r="M332" s="788">
        <v>124</v>
      </c>
      <c r="N332" s="799">
        <f t="shared" si="14"/>
        <v>124</v>
      </c>
      <c r="O332" s="790"/>
    </row>
    <row r="333" spans="1:15">
      <c r="A333" s="646" t="s">
        <v>365</v>
      </c>
      <c r="B333" s="786" t="s">
        <v>365</v>
      </c>
      <c r="C333" s="788"/>
      <c r="D333" s="38">
        <v>2014</v>
      </c>
      <c r="E333" s="785" t="s">
        <v>21</v>
      </c>
      <c r="F333" s="38" t="s">
        <v>8</v>
      </c>
      <c r="G333" s="785" t="s">
        <v>68</v>
      </c>
      <c r="H333" s="789" t="s">
        <v>840</v>
      </c>
      <c r="I333" s="1059">
        <v>2</v>
      </c>
      <c r="J333" s="807" t="s">
        <v>1443</v>
      </c>
      <c r="K333" s="802"/>
      <c r="L333" s="788">
        <v>25</v>
      </c>
      <c r="M333" s="788">
        <v>2</v>
      </c>
      <c r="N333" s="799">
        <f t="shared" si="14"/>
        <v>27</v>
      </c>
      <c r="O333" s="790"/>
    </row>
    <row r="334" spans="1:15">
      <c r="A334" s="646" t="s">
        <v>365</v>
      </c>
      <c r="B334" s="786" t="s">
        <v>365</v>
      </c>
      <c r="C334" s="788"/>
      <c r="D334" s="38">
        <v>2014</v>
      </c>
      <c r="E334" s="785" t="s">
        <v>21</v>
      </c>
      <c r="F334" s="38" t="s">
        <v>8</v>
      </c>
      <c r="G334" s="785" t="s">
        <v>68</v>
      </c>
      <c r="H334" s="789" t="s">
        <v>840</v>
      </c>
      <c r="I334" s="1059">
        <v>2</v>
      </c>
      <c r="J334" s="808" t="s">
        <v>724</v>
      </c>
      <c r="K334" s="802"/>
      <c r="L334" s="788"/>
      <c r="M334" s="788">
        <v>6</v>
      </c>
      <c r="N334" s="799">
        <f t="shared" si="14"/>
        <v>6</v>
      </c>
      <c r="O334" s="790"/>
    </row>
    <row r="335" spans="1:15">
      <c r="A335" s="646" t="s">
        <v>365</v>
      </c>
      <c r="B335" s="786" t="s">
        <v>365</v>
      </c>
      <c r="C335" s="788"/>
      <c r="D335" s="38">
        <v>2014</v>
      </c>
      <c r="E335" s="785" t="s">
        <v>21</v>
      </c>
      <c r="F335" s="38" t="s">
        <v>8</v>
      </c>
      <c r="G335" s="785" t="s">
        <v>68</v>
      </c>
      <c r="H335" s="789" t="s">
        <v>841</v>
      </c>
      <c r="I335" s="1059">
        <v>1</v>
      </c>
      <c r="J335" s="808" t="s">
        <v>1353</v>
      </c>
      <c r="K335" s="802"/>
      <c r="L335" s="788">
        <v>188</v>
      </c>
      <c r="M335" s="788">
        <v>153</v>
      </c>
      <c r="N335" s="799">
        <f t="shared" si="14"/>
        <v>341</v>
      </c>
      <c r="O335" s="790"/>
    </row>
    <row r="336" spans="1:15">
      <c r="A336" s="646" t="s">
        <v>365</v>
      </c>
      <c r="B336" s="786" t="s">
        <v>365</v>
      </c>
      <c r="C336" s="788"/>
      <c r="D336" s="38">
        <v>2014</v>
      </c>
      <c r="E336" s="785" t="s">
        <v>21</v>
      </c>
      <c r="F336" s="38" t="s">
        <v>8</v>
      </c>
      <c r="G336" s="785" t="s">
        <v>68</v>
      </c>
      <c r="H336" s="789" t="s">
        <v>841</v>
      </c>
      <c r="I336" s="1059">
        <v>1</v>
      </c>
      <c r="J336" s="808" t="s">
        <v>1508</v>
      </c>
      <c r="K336" s="802"/>
      <c r="L336" s="788">
        <v>55</v>
      </c>
      <c r="M336" s="788">
        <v>7</v>
      </c>
      <c r="N336" s="799">
        <f t="shared" si="14"/>
        <v>62</v>
      </c>
      <c r="O336" s="790"/>
    </row>
    <row r="337" spans="1:15">
      <c r="A337" s="646" t="s">
        <v>365</v>
      </c>
      <c r="B337" s="786" t="s">
        <v>365</v>
      </c>
      <c r="C337" s="788"/>
      <c r="D337" s="38">
        <v>2014</v>
      </c>
      <c r="E337" s="785" t="s">
        <v>21</v>
      </c>
      <c r="F337" s="38" t="s">
        <v>8</v>
      </c>
      <c r="G337" s="785" t="s">
        <v>68</v>
      </c>
      <c r="H337" s="789" t="s">
        <v>841</v>
      </c>
      <c r="I337" s="1059">
        <v>1</v>
      </c>
      <c r="J337" s="807" t="s">
        <v>1443</v>
      </c>
      <c r="K337" s="802"/>
      <c r="L337" s="788"/>
      <c r="M337" s="788">
        <v>7</v>
      </c>
      <c r="N337" s="799">
        <f t="shared" si="14"/>
        <v>7</v>
      </c>
      <c r="O337" s="790"/>
    </row>
    <row r="338" spans="1:15">
      <c r="A338" s="646" t="s">
        <v>365</v>
      </c>
      <c r="B338" s="786" t="s">
        <v>365</v>
      </c>
      <c r="C338" s="788"/>
      <c r="D338" s="38">
        <v>2014</v>
      </c>
      <c r="E338" s="785" t="s">
        <v>21</v>
      </c>
      <c r="F338" s="38" t="s">
        <v>8</v>
      </c>
      <c r="G338" s="785" t="s">
        <v>68</v>
      </c>
      <c r="H338" s="789" t="s">
        <v>841</v>
      </c>
      <c r="I338" s="1059">
        <v>1</v>
      </c>
      <c r="J338" s="807" t="s">
        <v>1444</v>
      </c>
      <c r="K338" s="802"/>
      <c r="L338" s="788"/>
      <c r="M338" s="788">
        <v>2</v>
      </c>
      <c r="N338" s="799">
        <f t="shared" si="14"/>
        <v>2</v>
      </c>
      <c r="O338" s="790"/>
    </row>
    <row r="339" spans="1:15">
      <c r="A339" s="646" t="s">
        <v>365</v>
      </c>
      <c r="B339" s="786" t="s">
        <v>365</v>
      </c>
      <c r="C339" s="788"/>
      <c r="D339" s="38">
        <v>2014</v>
      </c>
      <c r="E339" s="785" t="s">
        <v>21</v>
      </c>
      <c r="F339" s="38" t="s">
        <v>8</v>
      </c>
      <c r="G339" s="785" t="s">
        <v>68</v>
      </c>
      <c r="H339" s="789" t="s">
        <v>841</v>
      </c>
      <c r="I339" s="1059">
        <v>1</v>
      </c>
      <c r="J339" s="808" t="s">
        <v>724</v>
      </c>
      <c r="K339" s="802"/>
      <c r="L339" s="788"/>
      <c r="M339" s="788">
        <v>17</v>
      </c>
      <c r="N339" s="799">
        <f t="shared" si="14"/>
        <v>17</v>
      </c>
      <c r="O339" s="790"/>
    </row>
    <row r="340" spans="1:15">
      <c r="A340" s="646" t="s">
        <v>365</v>
      </c>
      <c r="B340" s="646" t="s">
        <v>365</v>
      </c>
      <c r="C340" s="788"/>
      <c r="D340" s="38">
        <v>2014</v>
      </c>
      <c r="E340" s="28" t="s">
        <v>23</v>
      </c>
      <c r="F340" s="38" t="s">
        <v>8</v>
      </c>
      <c r="G340" s="28" t="s">
        <v>1537</v>
      </c>
      <c r="H340" s="789" t="s">
        <v>1451</v>
      </c>
      <c r="I340" s="1059">
        <v>1</v>
      </c>
      <c r="J340" s="812" t="s">
        <v>706</v>
      </c>
      <c r="K340" s="802"/>
      <c r="L340" s="788"/>
      <c r="M340" s="788">
        <v>2</v>
      </c>
      <c r="N340" s="799">
        <f t="shared" si="14"/>
        <v>2</v>
      </c>
      <c r="O340" s="790"/>
    </row>
    <row r="341" spans="1:15">
      <c r="A341" s="646" t="s">
        <v>365</v>
      </c>
      <c r="B341" s="646" t="s">
        <v>365</v>
      </c>
      <c r="C341" s="788"/>
      <c r="D341" s="38">
        <v>2014</v>
      </c>
      <c r="E341" s="28" t="s">
        <v>23</v>
      </c>
      <c r="F341" s="38" t="s">
        <v>8</v>
      </c>
      <c r="G341" s="28" t="s">
        <v>1537</v>
      </c>
      <c r="H341" s="789" t="s">
        <v>1452</v>
      </c>
      <c r="I341" s="1059">
        <v>1</v>
      </c>
      <c r="J341" s="812" t="s">
        <v>706</v>
      </c>
      <c r="K341" s="802"/>
      <c r="L341" s="788"/>
      <c r="M341" s="788">
        <v>2</v>
      </c>
      <c r="N341" s="799">
        <f t="shared" si="14"/>
        <v>2</v>
      </c>
      <c r="O341" s="790"/>
    </row>
    <row r="342" spans="1:15">
      <c r="A342" s="646" t="s">
        <v>365</v>
      </c>
      <c r="B342" s="786" t="s">
        <v>365</v>
      </c>
      <c r="C342" s="788"/>
      <c r="D342" s="38">
        <v>2014</v>
      </c>
      <c r="E342" s="785" t="s">
        <v>21</v>
      </c>
      <c r="F342" s="38" t="s">
        <v>8</v>
      </c>
      <c r="G342" s="785" t="s">
        <v>68</v>
      </c>
      <c r="H342" s="789" t="s">
        <v>1008</v>
      </c>
      <c r="I342" s="1059">
        <v>3</v>
      </c>
      <c r="J342" s="808" t="s">
        <v>1353</v>
      </c>
      <c r="K342" s="802"/>
      <c r="L342" s="788"/>
      <c r="M342" s="788">
        <v>48</v>
      </c>
      <c r="N342" s="799">
        <f t="shared" si="14"/>
        <v>48</v>
      </c>
      <c r="O342" s="790"/>
    </row>
    <row r="343" spans="1:15">
      <c r="A343" s="646" t="s">
        <v>365</v>
      </c>
      <c r="B343" s="786" t="s">
        <v>365</v>
      </c>
      <c r="C343" s="788"/>
      <c r="D343" s="38">
        <v>2014</v>
      </c>
      <c r="E343" s="785" t="s">
        <v>21</v>
      </c>
      <c r="F343" s="38" t="s">
        <v>8</v>
      </c>
      <c r="G343" s="785" t="s">
        <v>68</v>
      </c>
      <c r="H343" s="789" t="s">
        <v>1008</v>
      </c>
      <c r="I343" s="1059">
        <v>3</v>
      </c>
      <c r="J343" s="808" t="s">
        <v>1508</v>
      </c>
      <c r="K343" s="802"/>
      <c r="L343" s="788"/>
      <c r="M343" s="788">
        <v>6</v>
      </c>
      <c r="N343" s="799">
        <f t="shared" si="14"/>
        <v>6</v>
      </c>
      <c r="O343" s="790"/>
    </row>
    <row r="344" spans="1:15">
      <c r="A344" s="646" t="s">
        <v>365</v>
      </c>
      <c r="B344" s="786" t="s">
        <v>365</v>
      </c>
      <c r="C344" s="788"/>
      <c r="D344" s="38">
        <v>2014</v>
      </c>
      <c r="E344" s="785" t="s">
        <v>21</v>
      </c>
      <c r="F344" s="38" t="s">
        <v>8</v>
      </c>
      <c r="G344" s="785" t="s">
        <v>68</v>
      </c>
      <c r="H344" s="789" t="s">
        <v>1500</v>
      </c>
      <c r="I344" s="1059">
        <v>3</v>
      </c>
      <c r="J344" s="808" t="s">
        <v>1353</v>
      </c>
      <c r="K344" s="802"/>
      <c r="L344" s="788"/>
      <c r="M344" s="788">
        <v>1</v>
      </c>
      <c r="N344" s="799">
        <f t="shared" si="14"/>
        <v>1</v>
      </c>
      <c r="O344" s="790"/>
    </row>
    <row r="345" spans="1:15">
      <c r="A345" s="646" t="s">
        <v>365</v>
      </c>
      <c r="B345" s="786" t="s">
        <v>365</v>
      </c>
      <c r="C345" s="788"/>
      <c r="D345" s="38">
        <v>2014</v>
      </c>
      <c r="E345" s="785" t="s">
        <v>21</v>
      </c>
      <c r="F345" s="38" t="s">
        <v>8</v>
      </c>
      <c r="G345" s="785" t="s">
        <v>68</v>
      </c>
      <c r="H345" s="789" t="s">
        <v>1501</v>
      </c>
      <c r="I345" s="1059">
        <v>3</v>
      </c>
      <c r="J345" s="808" t="s">
        <v>1353</v>
      </c>
      <c r="K345" s="802"/>
      <c r="L345" s="788"/>
      <c r="M345" s="788">
        <v>5</v>
      </c>
      <c r="N345" s="799">
        <f t="shared" si="14"/>
        <v>5</v>
      </c>
      <c r="O345" s="790"/>
    </row>
    <row r="346" spans="1:15">
      <c r="A346" s="646" t="s">
        <v>365</v>
      </c>
      <c r="B346" s="786" t="s">
        <v>365</v>
      </c>
      <c r="C346" s="788"/>
      <c r="D346" s="38">
        <v>2014</v>
      </c>
      <c r="E346" s="785" t="s">
        <v>21</v>
      </c>
      <c r="F346" s="38" t="s">
        <v>8</v>
      </c>
      <c r="G346" s="785" t="s">
        <v>68</v>
      </c>
      <c r="H346" s="789" t="s">
        <v>1502</v>
      </c>
      <c r="I346" s="1059">
        <v>3</v>
      </c>
      <c r="J346" s="808" t="s">
        <v>1353</v>
      </c>
      <c r="K346" s="802"/>
      <c r="L346" s="788"/>
      <c r="M346" s="788">
        <v>4</v>
      </c>
      <c r="N346" s="799">
        <f t="shared" si="14"/>
        <v>4</v>
      </c>
      <c r="O346" s="790"/>
    </row>
    <row r="347" spans="1:15">
      <c r="A347" s="646" t="s">
        <v>365</v>
      </c>
      <c r="B347" s="786" t="s">
        <v>365</v>
      </c>
      <c r="C347" s="788"/>
      <c r="D347" s="38">
        <v>2014</v>
      </c>
      <c r="E347" s="785" t="s">
        <v>21</v>
      </c>
      <c r="F347" s="38" t="s">
        <v>8</v>
      </c>
      <c r="G347" s="785" t="s">
        <v>68</v>
      </c>
      <c r="H347" s="798" t="s">
        <v>1502</v>
      </c>
      <c r="I347" s="1059">
        <v>3</v>
      </c>
      <c r="J347" s="808" t="s">
        <v>1508</v>
      </c>
      <c r="K347" s="802"/>
      <c r="L347" s="788"/>
      <c r="M347" s="788">
        <v>4</v>
      </c>
      <c r="N347" s="799">
        <f t="shared" si="14"/>
        <v>4</v>
      </c>
      <c r="O347" s="790"/>
    </row>
    <row r="348" spans="1:15">
      <c r="A348" s="646" t="s">
        <v>365</v>
      </c>
      <c r="B348" s="786" t="s">
        <v>365</v>
      </c>
      <c r="C348" s="788"/>
      <c r="D348" s="38">
        <v>2014</v>
      </c>
      <c r="E348" s="785" t="s">
        <v>21</v>
      </c>
      <c r="F348" s="38" t="s">
        <v>8</v>
      </c>
      <c r="G348" s="785" t="s">
        <v>68</v>
      </c>
      <c r="H348" s="788" t="s">
        <v>1481</v>
      </c>
      <c r="I348" s="1059">
        <v>3</v>
      </c>
      <c r="J348" s="813" t="s">
        <v>723</v>
      </c>
      <c r="K348" s="802"/>
      <c r="L348" s="788"/>
      <c r="M348" s="788">
        <v>1</v>
      </c>
      <c r="N348" s="799">
        <f t="shared" si="14"/>
        <v>1</v>
      </c>
      <c r="O348" s="790"/>
    </row>
    <row r="349" spans="1:15">
      <c r="A349" s="646" t="s">
        <v>365</v>
      </c>
      <c r="B349" s="786" t="s">
        <v>365</v>
      </c>
      <c r="C349" s="788"/>
      <c r="D349" s="38">
        <v>2014</v>
      </c>
      <c r="E349" s="785" t="s">
        <v>21</v>
      </c>
      <c r="F349" s="38" t="s">
        <v>8</v>
      </c>
      <c r="G349" s="785" t="s">
        <v>68</v>
      </c>
      <c r="H349" s="789" t="s">
        <v>85</v>
      </c>
      <c r="I349" s="1059">
        <v>1</v>
      </c>
      <c r="J349" s="808" t="s">
        <v>1353</v>
      </c>
      <c r="K349" s="802">
        <v>17</v>
      </c>
      <c r="L349" s="788">
        <f>1051+2764</f>
        <v>3815</v>
      </c>
      <c r="M349" s="788">
        <v>2175</v>
      </c>
      <c r="N349" s="799">
        <f t="shared" si="14"/>
        <v>6007</v>
      </c>
      <c r="O349" s="790"/>
    </row>
    <row r="350" spans="1:15">
      <c r="A350" s="646" t="s">
        <v>365</v>
      </c>
      <c r="B350" s="786" t="s">
        <v>365</v>
      </c>
      <c r="C350" s="788" t="s">
        <v>1539</v>
      </c>
      <c r="D350" s="38">
        <v>2014</v>
      </c>
      <c r="E350" s="785" t="s">
        <v>21</v>
      </c>
      <c r="F350" s="38" t="s">
        <v>8</v>
      </c>
      <c r="G350" s="785" t="s">
        <v>68</v>
      </c>
      <c r="H350" s="789" t="s">
        <v>85</v>
      </c>
      <c r="I350" s="1059">
        <v>1</v>
      </c>
      <c r="J350" s="808" t="s">
        <v>1508</v>
      </c>
      <c r="K350" s="802"/>
      <c r="L350" s="788">
        <f>227+60</f>
        <v>287</v>
      </c>
      <c r="M350" s="788">
        <v>1206</v>
      </c>
      <c r="N350" s="799">
        <f t="shared" si="14"/>
        <v>1493</v>
      </c>
      <c r="O350" s="790"/>
    </row>
    <row r="351" spans="1:15">
      <c r="A351" s="646" t="s">
        <v>365</v>
      </c>
      <c r="B351" s="786" t="s">
        <v>365</v>
      </c>
      <c r="C351" s="788" t="s">
        <v>1539</v>
      </c>
      <c r="D351" s="38">
        <v>2014</v>
      </c>
      <c r="E351" s="785" t="s">
        <v>21</v>
      </c>
      <c r="F351" s="38" t="s">
        <v>8</v>
      </c>
      <c r="G351" s="785" t="s">
        <v>68</v>
      </c>
      <c r="H351" s="789" t="s">
        <v>85</v>
      </c>
      <c r="I351" s="1059">
        <v>1</v>
      </c>
      <c r="J351" s="807" t="s">
        <v>1443</v>
      </c>
      <c r="K351" s="802"/>
      <c r="L351" s="788">
        <v>133</v>
      </c>
      <c r="M351" s="788">
        <v>4</v>
      </c>
      <c r="N351" s="799">
        <f t="shared" si="14"/>
        <v>137</v>
      </c>
      <c r="O351" s="790"/>
    </row>
    <row r="352" spans="1:15">
      <c r="A352" s="646" t="s">
        <v>365</v>
      </c>
      <c r="B352" s="786" t="s">
        <v>365</v>
      </c>
      <c r="C352" s="788" t="s">
        <v>1539</v>
      </c>
      <c r="D352" s="38">
        <v>2014</v>
      </c>
      <c r="E352" s="785" t="s">
        <v>21</v>
      </c>
      <c r="F352" s="38" t="s">
        <v>8</v>
      </c>
      <c r="G352" s="785" t="s">
        <v>68</v>
      </c>
      <c r="H352" s="789" t="s">
        <v>85</v>
      </c>
      <c r="I352" s="1059">
        <v>1</v>
      </c>
      <c r="J352" s="808" t="s">
        <v>724</v>
      </c>
      <c r="K352" s="802"/>
      <c r="L352" s="788"/>
      <c r="M352" s="788">
        <v>8</v>
      </c>
      <c r="N352" s="799">
        <f t="shared" si="14"/>
        <v>8</v>
      </c>
      <c r="O352" s="790"/>
    </row>
    <row r="353" spans="1:15">
      <c r="A353" s="646" t="s">
        <v>365</v>
      </c>
      <c r="B353" s="786" t="s">
        <v>365</v>
      </c>
      <c r="C353" s="788" t="s">
        <v>1539</v>
      </c>
      <c r="D353" s="38">
        <v>2014</v>
      </c>
      <c r="E353" s="785" t="s">
        <v>21</v>
      </c>
      <c r="F353" s="38" t="s">
        <v>8</v>
      </c>
      <c r="G353" s="785" t="s">
        <v>68</v>
      </c>
      <c r="H353" s="789" t="s">
        <v>85</v>
      </c>
      <c r="I353" s="1059">
        <v>1</v>
      </c>
      <c r="J353" s="813" t="s">
        <v>723</v>
      </c>
      <c r="K353" s="802">
        <v>130</v>
      </c>
      <c r="L353" s="788"/>
      <c r="M353" s="788">
        <v>31</v>
      </c>
      <c r="N353" s="799">
        <f t="shared" si="14"/>
        <v>161</v>
      </c>
      <c r="O353" s="790"/>
    </row>
    <row r="354" spans="1:15">
      <c r="A354" s="646" t="s">
        <v>365</v>
      </c>
      <c r="B354" s="646" t="s">
        <v>365</v>
      </c>
      <c r="C354" s="788"/>
      <c r="D354" s="38">
        <v>2014</v>
      </c>
      <c r="E354" s="785" t="s">
        <v>21</v>
      </c>
      <c r="F354" s="38" t="s">
        <v>8</v>
      </c>
      <c r="G354" s="785" t="s">
        <v>68</v>
      </c>
      <c r="H354" s="789" t="s">
        <v>1453</v>
      </c>
      <c r="I354" s="1059">
        <v>1</v>
      </c>
      <c r="J354" s="812" t="s">
        <v>706</v>
      </c>
      <c r="K354" s="802">
        <v>1</v>
      </c>
      <c r="L354" s="788">
        <v>164</v>
      </c>
      <c r="M354" s="788"/>
      <c r="N354" s="799"/>
      <c r="O354" s="790"/>
    </row>
    <row r="355" spans="1:15">
      <c r="A355" s="646" t="s">
        <v>365</v>
      </c>
      <c r="B355" s="646" t="s">
        <v>365</v>
      </c>
      <c r="C355" s="788"/>
      <c r="D355" s="38">
        <v>2014</v>
      </c>
      <c r="E355" s="28" t="s">
        <v>23</v>
      </c>
      <c r="F355" s="38" t="s">
        <v>8</v>
      </c>
      <c r="G355" s="28" t="s">
        <v>1537</v>
      </c>
      <c r="H355" s="789" t="s">
        <v>1453</v>
      </c>
      <c r="I355" s="1059">
        <v>1</v>
      </c>
      <c r="J355" s="812" t="s">
        <v>706</v>
      </c>
      <c r="K355" s="802"/>
      <c r="L355" s="788"/>
      <c r="M355" s="788">
        <v>1</v>
      </c>
      <c r="N355" s="799">
        <f t="shared" ref="N355:N370" si="15">SUM(K355:M355)</f>
        <v>1</v>
      </c>
      <c r="O355" s="790"/>
    </row>
    <row r="356" spans="1:15">
      <c r="A356" s="646" t="s">
        <v>365</v>
      </c>
      <c r="B356" s="786" t="s">
        <v>365</v>
      </c>
      <c r="C356" s="788"/>
      <c r="D356" s="38">
        <v>2014</v>
      </c>
      <c r="E356" s="785" t="s">
        <v>21</v>
      </c>
      <c r="F356" s="38" t="s">
        <v>8</v>
      </c>
      <c r="G356" s="28" t="s">
        <v>1537</v>
      </c>
      <c r="H356" s="789" t="s">
        <v>844</v>
      </c>
      <c r="I356" s="1059">
        <v>1</v>
      </c>
      <c r="J356" s="812" t="s">
        <v>706</v>
      </c>
      <c r="K356" s="802">
        <v>1925</v>
      </c>
      <c r="L356" s="788"/>
      <c r="M356" s="788">
        <v>22</v>
      </c>
      <c r="N356" s="799">
        <f t="shared" si="15"/>
        <v>1947</v>
      </c>
      <c r="O356" s="790"/>
    </row>
    <row r="357" spans="1:15">
      <c r="A357" s="646" t="s">
        <v>365</v>
      </c>
      <c r="B357" s="786" t="s">
        <v>365</v>
      </c>
      <c r="C357" s="788"/>
      <c r="D357" s="38">
        <v>2014</v>
      </c>
      <c r="E357" s="785" t="s">
        <v>21</v>
      </c>
      <c r="F357" s="38" t="s">
        <v>8</v>
      </c>
      <c r="G357" s="785" t="s">
        <v>68</v>
      </c>
      <c r="H357" s="789" t="s">
        <v>844</v>
      </c>
      <c r="I357" s="1059">
        <v>1</v>
      </c>
      <c r="J357" s="808" t="s">
        <v>1353</v>
      </c>
      <c r="K357" s="802"/>
      <c r="L357" s="788"/>
      <c r="M357" s="788">
        <v>22</v>
      </c>
      <c r="N357" s="799">
        <f t="shared" si="15"/>
        <v>22</v>
      </c>
      <c r="O357" s="790"/>
    </row>
    <row r="358" spans="1:15">
      <c r="A358" s="646" t="s">
        <v>365</v>
      </c>
      <c r="B358" s="786" t="s">
        <v>365</v>
      </c>
      <c r="C358" s="788"/>
      <c r="D358" s="38">
        <v>2014</v>
      </c>
      <c r="E358" s="785" t="s">
        <v>21</v>
      </c>
      <c r="F358" s="38" t="s">
        <v>8</v>
      </c>
      <c r="G358" s="785" t="s">
        <v>68</v>
      </c>
      <c r="H358" s="789" t="s">
        <v>844</v>
      </c>
      <c r="I358" s="1059">
        <v>1</v>
      </c>
      <c r="J358" s="808" t="s">
        <v>1508</v>
      </c>
      <c r="K358" s="802"/>
      <c r="L358" s="788"/>
      <c r="M358" s="788">
        <v>5</v>
      </c>
      <c r="N358" s="799">
        <f t="shared" si="15"/>
        <v>5</v>
      </c>
      <c r="O358" s="790"/>
    </row>
    <row r="359" spans="1:15">
      <c r="A359" s="646" t="s">
        <v>365</v>
      </c>
      <c r="B359" s="786" t="s">
        <v>365</v>
      </c>
      <c r="C359" s="28"/>
      <c r="D359" s="38">
        <v>2014</v>
      </c>
      <c r="E359" s="785" t="s">
        <v>21</v>
      </c>
      <c r="F359" s="38" t="s">
        <v>8</v>
      </c>
      <c r="G359" s="785" t="s">
        <v>68</v>
      </c>
      <c r="H359" s="787" t="s">
        <v>844</v>
      </c>
      <c r="I359" s="786">
        <v>1</v>
      </c>
      <c r="J359" s="810" t="s">
        <v>1443</v>
      </c>
      <c r="K359" s="28"/>
      <c r="L359" s="883"/>
      <c r="M359" s="28">
        <v>3</v>
      </c>
      <c r="N359" s="799">
        <f t="shared" si="15"/>
        <v>3</v>
      </c>
      <c r="O359" s="790"/>
    </row>
    <row r="360" spans="1:15">
      <c r="A360" s="646" t="s">
        <v>365</v>
      </c>
      <c r="B360" s="786" t="s">
        <v>365</v>
      </c>
      <c r="C360" s="28"/>
      <c r="D360" s="38">
        <v>2014</v>
      </c>
      <c r="E360" s="785" t="s">
        <v>21</v>
      </c>
      <c r="F360" s="38" t="s">
        <v>8</v>
      </c>
      <c r="G360" s="785" t="s">
        <v>68</v>
      </c>
      <c r="H360" s="787" t="s">
        <v>844</v>
      </c>
      <c r="I360" s="1059">
        <v>1</v>
      </c>
      <c r="J360" s="808" t="s">
        <v>724</v>
      </c>
      <c r="K360" s="882"/>
      <c r="L360" s="28"/>
      <c r="M360" s="28">
        <v>2</v>
      </c>
      <c r="N360" s="799">
        <f t="shared" si="15"/>
        <v>2</v>
      </c>
      <c r="O360" s="790"/>
    </row>
    <row r="361" spans="1:15">
      <c r="A361" s="646" t="s">
        <v>365</v>
      </c>
      <c r="B361" s="786" t="s">
        <v>365</v>
      </c>
      <c r="C361" s="28"/>
      <c r="D361" s="38">
        <v>2014</v>
      </c>
      <c r="E361" s="785" t="s">
        <v>21</v>
      </c>
      <c r="F361" s="38" t="s">
        <v>8</v>
      </c>
      <c r="G361" s="785" t="s">
        <v>68</v>
      </c>
      <c r="H361" s="787" t="s">
        <v>844</v>
      </c>
      <c r="I361" s="1059">
        <v>1</v>
      </c>
      <c r="J361" s="813" t="s">
        <v>723</v>
      </c>
      <c r="K361" s="802">
        <v>210</v>
      </c>
      <c r="L361" s="28"/>
      <c r="M361" s="28">
        <v>59</v>
      </c>
      <c r="N361" s="799">
        <f t="shared" si="15"/>
        <v>269</v>
      </c>
      <c r="O361" s="790"/>
    </row>
    <row r="362" spans="1:15">
      <c r="A362" s="646" t="s">
        <v>365</v>
      </c>
      <c r="B362" s="786" t="s">
        <v>365</v>
      </c>
      <c r="C362" s="28"/>
      <c r="D362" s="38">
        <v>2014</v>
      </c>
      <c r="E362" s="785" t="s">
        <v>21</v>
      </c>
      <c r="F362" s="38" t="s">
        <v>8</v>
      </c>
      <c r="G362" s="785" t="s">
        <v>68</v>
      </c>
      <c r="H362" s="787" t="s">
        <v>915</v>
      </c>
      <c r="I362" s="1059">
        <v>1</v>
      </c>
      <c r="J362" s="808" t="s">
        <v>1508</v>
      </c>
      <c r="K362" s="802"/>
      <c r="L362" s="28"/>
      <c r="M362" s="28">
        <v>2</v>
      </c>
      <c r="N362" s="799">
        <f t="shared" si="15"/>
        <v>2</v>
      </c>
      <c r="O362" s="790"/>
    </row>
    <row r="363" spans="1:15">
      <c r="A363" s="646" t="s">
        <v>365</v>
      </c>
      <c r="B363" s="786" t="s">
        <v>365</v>
      </c>
      <c r="C363" s="28"/>
      <c r="D363" s="38">
        <v>2014</v>
      </c>
      <c r="E363" s="785" t="s">
        <v>21</v>
      </c>
      <c r="F363" s="38" t="s">
        <v>8</v>
      </c>
      <c r="G363" s="785" t="s">
        <v>68</v>
      </c>
      <c r="H363" s="787" t="s">
        <v>915</v>
      </c>
      <c r="I363" s="1059">
        <v>1</v>
      </c>
      <c r="J363" s="807" t="s">
        <v>1444</v>
      </c>
      <c r="K363" s="802"/>
      <c r="L363" s="28"/>
      <c r="M363" s="28">
        <v>2</v>
      </c>
      <c r="N363" s="799">
        <f t="shared" si="15"/>
        <v>2</v>
      </c>
      <c r="O363" s="790"/>
    </row>
    <row r="364" spans="1:15">
      <c r="A364" s="646" t="s">
        <v>365</v>
      </c>
      <c r="B364" s="786" t="s">
        <v>365</v>
      </c>
      <c r="C364" s="28"/>
      <c r="D364" s="38">
        <v>2014</v>
      </c>
      <c r="E364" s="785" t="s">
        <v>21</v>
      </c>
      <c r="F364" s="38" t="s">
        <v>8</v>
      </c>
      <c r="G364" s="785" t="s">
        <v>68</v>
      </c>
      <c r="H364" s="789" t="s">
        <v>1503</v>
      </c>
      <c r="I364" s="1059">
        <v>3</v>
      </c>
      <c r="J364" s="808" t="s">
        <v>1353</v>
      </c>
      <c r="K364" s="802"/>
      <c r="L364" s="796"/>
      <c r="M364" s="796">
        <v>1</v>
      </c>
      <c r="N364" s="799">
        <f t="shared" si="15"/>
        <v>1</v>
      </c>
      <c r="O364" s="790"/>
    </row>
    <row r="365" spans="1:15">
      <c r="A365" s="646" t="s">
        <v>365</v>
      </c>
      <c r="B365" s="786" t="s">
        <v>365</v>
      </c>
      <c r="C365" s="28"/>
      <c r="D365" s="38">
        <v>2014</v>
      </c>
      <c r="E365" s="785" t="s">
        <v>21</v>
      </c>
      <c r="F365" s="38" t="s">
        <v>8</v>
      </c>
      <c r="G365" s="785" t="s">
        <v>68</v>
      </c>
      <c r="H365" s="787" t="s">
        <v>1503</v>
      </c>
      <c r="I365" s="1059">
        <v>3</v>
      </c>
      <c r="J365" s="808" t="s">
        <v>1508</v>
      </c>
      <c r="K365" s="802"/>
      <c r="L365" s="28"/>
      <c r="M365" s="28">
        <v>2</v>
      </c>
      <c r="N365" s="799">
        <f t="shared" si="15"/>
        <v>2</v>
      </c>
      <c r="O365" s="790"/>
    </row>
    <row r="366" spans="1:15">
      <c r="A366" s="646" t="s">
        <v>365</v>
      </c>
      <c r="B366" s="786" t="s">
        <v>365</v>
      </c>
      <c r="C366" s="28"/>
      <c r="D366" s="38">
        <v>2014</v>
      </c>
      <c r="E366" s="785" t="s">
        <v>21</v>
      </c>
      <c r="F366" s="38" t="s">
        <v>8</v>
      </c>
      <c r="G366" s="785" t="s">
        <v>68</v>
      </c>
      <c r="H366" s="798" t="s">
        <v>1482</v>
      </c>
      <c r="I366" s="1059">
        <v>3</v>
      </c>
      <c r="J366" s="808" t="s">
        <v>1508</v>
      </c>
      <c r="K366" s="802"/>
      <c r="L366" s="796"/>
      <c r="M366" s="796">
        <v>3</v>
      </c>
      <c r="N366" s="799">
        <f t="shared" si="15"/>
        <v>3</v>
      </c>
      <c r="O366" s="790"/>
    </row>
    <row r="367" spans="1:15">
      <c r="A367" s="646" t="s">
        <v>365</v>
      </c>
      <c r="B367" s="786" t="s">
        <v>365</v>
      </c>
      <c r="C367" s="28"/>
      <c r="D367" s="38">
        <v>2014</v>
      </c>
      <c r="E367" s="785" t="s">
        <v>21</v>
      </c>
      <c r="F367" s="38" t="s">
        <v>8</v>
      </c>
      <c r="G367" s="785" t="s">
        <v>68</v>
      </c>
      <c r="H367" s="787" t="s">
        <v>1482</v>
      </c>
      <c r="I367" s="1059">
        <v>3</v>
      </c>
      <c r="J367" s="813" t="s">
        <v>723</v>
      </c>
      <c r="K367" s="802">
        <v>20</v>
      </c>
      <c r="L367" s="28"/>
      <c r="M367" s="28">
        <v>16</v>
      </c>
      <c r="N367" s="799">
        <f t="shared" si="15"/>
        <v>36</v>
      </c>
      <c r="O367" s="790"/>
    </row>
    <row r="368" spans="1:15">
      <c r="A368" s="646" t="s">
        <v>365</v>
      </c>
      <c r="B368" s="786" t="s">
        <v>365</v>
      </c>
      <c r="C368" s="28"/>
      <c r="D368" s="38">
        <v>2014</v>
      </c>
      <c r="E368" s="785" t="s">
        <v>21</v>
      </c>
      <c r="F368" s="38" t="s">
        <v>8</v>
      </c>
      <c r="G368" s="785" t="s">
        <v>68</v>
      </c>
      <c r="H368" s="787" t="s">
        <v>1483</v>
      </c>
      <c r="I368" s="1059">
        <v>3</v>
      </c>
      <c r="J368" s="813" t="s">
        <v>723</v>
      </c>
      <c r="K368" s="802">
        <v>713</v>
      </c>
      <c r="L368" s="28"/>
      <c r="M368" s="28">
        <v>13</v>
      </c>
      <c r="N368" s="799">
        <f t="shared" si="15"/>
        <v>726</v>
      </c>
      <c r="O368" s="790"/>
    </row>
    <row r="369" spans="1:15">
      <c r="A369" s="646" t="s">
        <v>365</v>
      </c>
      <c r="B369" s="646" t="s">
        <v>365</v>
      </c>
      <c r="C369" s="28"/>
      <c r="D369" s="38">
        <v>2014</v>
      </c>
      <c r="E369" s="28" t="s">
        <v>23</v>
      </c>
      <c r="F369" s="38" t="s">
        <v>8</v>
      </c>
      <c r="G369" s="28" t="s">
        <v>1537</v>
      </c>
      <c r="H369" s="804" t="s">
        <v>1073</v>
      </c>
      <c r="I369" s="1064">
        <v>1</v>
      </c>
      <c r="J369" s="805" t="s">
        <v>706</v>
      </c>
      <c r="K369" s="28">
        <v>2</v>
      </c>
      <c r="L369" s="28"/>
      <c r="M369" s="28"/>
      <c r="N369" s="799">
        <f t="shared" si="15"/>
        <v>2</v>
      </c>
      <c r="O369" s="104"/>
    </row>
    <row r="370" spans="1:15">
      <c r="A370" s="646" t="s">
        <v>365</v>
      </c>
      <c r="B370" s="786" t="s">
        <v>365</v>
      </c>
      <c r="C370" s="788"/>
      <c r="D370" s="38">
        <v>2014</v>
      </c>
      <c r="E370" s="785" t="s">
        <v>21</v>
      </c>
      <c r="F370" s="38" t="s">
        <v>8</v>
      </c>
      <c r="G370" s="785" t="s">
        <v>68</v>
      </c>
      <c r="H370" s="789" t="s">
        <v>1504</v>
      </c>
      <c r="I370" s="884">
        <v>3</v>
      </c>
      <c r="J370" s="880" t="s">
        <v>1353</v>
      </c>
      <c r="K370" s="788"/>
      <c r="L370" s="788"/>
      <c r="M370" s="788">
        <v>3</v>
      </c>
      <c r="N370" s="799">
        <f t="shared" si="15"/>
        <v>3</v>
      </c>
      <c r="O370" s="790"/>
    </row>
    <row r="371" spans="1:15" ht="25.5">
      <c r="A371" s="646" t="s">
        <v>365</v>
      </c>
      <c r="B371" s="786" t="s">
        <v>365</v>
      </c>
      <c r="C371" s="900" t="s">
        <v>1534</v>
      </c>
      <c r="D371" s="38">
        <v>2014</v>
      </c>
      <c r="E371" s="28" t="s">
        <v>687</v>
      </c>
      <c r="F371" s="38" t="s">
        <v>782</v>
      </c>
      <c r="G371" s="646" t="s">
        <v>1535</v>
      </c>
      <c r="H371" s="789" t="s">
        <v>1117</v>
      </c>
      <c r="I371" s="884">
        <v>2</v>
      </c>
      <c r="J371" s="573" t="s">
        <v>698</v>
      </c>
      <c r="K371" s="788">
        <v>7378</v>
      </c>
      <c r="L371" s="788"/>
      <c r="M371" s="788"/>
      <c r="N371" s="799">
        <f>K371+L371+M371</f>
        <v>7378</v>
      </c>
      <c r="O371" s="790"/>
    </row>
    <row r="372" spans="1:15">
      <c r="A372" s="646" t="s">
        <v>365</v>
      </c>
      <c r="B372" s="786" t="s">
        <v>365</v>
      </c>
      <c r="C372" s="788"/>
      <c r="D372" s="38">
        <v>2014</v>
      </c>
      <c r="E372" s="785" t="s">
        <v>21</v>
      </c>
      <c r="F372" s="38" t="s">
        <v>8</v>
      </c>
      <c r="G372" s="785" t="s">
        <v>68</v>
      </c>
      <c r="H372" s="789" t="s">
        <v>817</v>
      </c>
      <c r="I372" s="884">
        <v>2</v>
      </c>
      <c r="J372" s="880" t="s">
        <v>1353</v>
      </c>
      <c r="K372" s="788"/>
      <c r="L372" s="788"/>
      <c r="M372" s="788">
        <v>4</v>
      </c>
      <c r="N372" s="799">
        <f t="shared" ref="N372:N398" si="16">SUM(K372:M372)</f>
        <v>4</v>
      </c>
      <c r="O372" s="790"/>
    </row>
    <row r="373" spans="1:15">
      <c r="A373" s="646" t="s">
        <v>365</v>
      </c>
      <c r="B373" s="786" t="s">
        <v>365</v>
      </c>
      <c r="C373" s="788"/>
      <c r="D373" s="38">
        <v>2014</v>
      </c>
      <c r="E373" s="785" t="s">
        <v>21</v>
      </c>
      <c r="F373" s="38" t="s">
        <v>8</v>
      </c>
      <c r="G373" s="785" t="s">
        <v>68</v>
      </c>
      <c r="H373" s="789" t="s">
        <v>817</v>
      </c>
      <c r="I373" s="884">
        <v>2</v>
      </c>
      <c r="J373" s="880" t="s">
        <v>735</v>
      </c>
      <c r="K373" s="788"/>
      <c r="L373" s="788"/>
      <c r="M373" s="788">
        <v>3</v>
      </c>
      <c r="N373" s="799">
        <f t="shared" si="16"/>
        <v>3</v>
      </c>
      <c r="O373" s="790"/>
    </row>
    <row r="374" spans="1:15">
      <c r="A374" s="646" t="s">
        <v>365</v>
      </c>
      <c r="B374" s="786" t="s">
        <v>365</v>
      </c>
      <c r="C374" s="788"/>
      <c r="D374" s="38">
        <v>2014</v>
      </c>
      <c r="E374" s="785" t="s">
        <v>21</v>
      </c>
      <c r="F374" s="38" t="s">
        <v>8</v>
      </c>
      <c r="G374" s="785" t="s">
        <v>68</v>
      </c>
      <c r="H374" s="789" t="s">
        <v>817</v>
      </c>
      <c r="I374" s="884">
        <v>2</v>
      </c>
      <c r="J374" s="878" t="s">
        <v>723</v>
      </c>
      <c r="K374" s="788">
        <v>7</v>
      </c>
      <c r="L374" s="788"/>
      <c r="M374" s="788"/>
      <c r="N374" s="799">
        <f t="shared" si="16"/>
        <v>7</v>
      </c>
      <c r="O374" s="790"/>
    </row>
    <row r="375" spans="1:15">
      <c r="A375" s="646" t="s">
        <v>365</v>
      </c>
      <c r="B375" s="646" t="s">
        <v>365</v>
      </c>
      <c r="C375" s="788"/>
      <c r="D375" s="38">
        <v>2014</v>
      </c>
      <c r="E375" s="785" t="s">
        <v>21</v>
      </c>
      <c r="F375" s="38" t="s">
        <v>8</v>
      </c>
      <c r="G375" s="785" t="s">
        <v>68</v>
      </c>
      <c r="H375" s="789" t="s">
        <v>817</v>
      </c>
      <c r="I375" s="884">
        <v>2</v>
      </c>
      <c r="J375" s="573" t="s">
        <v>706</v>
      </c>
      <c r="K375" s="788">
        <f>1076+2457+2855</f>
        <v>6388</v>
      </c>
      <c r="L375" s="788"/>
      <c r="M375" s="788"/>
      <c r="N375" s="799">
        <f t="shared" si="16"/>
        <v>6388</v>
      </c>
      <c r="O375" s="790"/>
    </row>
    <row r="376" spans="1:15">
      <c r="A376" s="646" t="s">
        <v>365</v>
      </c>
      <c r="B376" s="646" t="s">
        <v>365</v>
      </c>
      <c r="C376" s="788"/>
      <c r="D376" s="38">
        <v>2014</v>
      </c>
      <c r="E376" s="28" t="s">
        <v>23</v>
      </c>
      <c r="F376" s="38" t="s">
        <v>8</v>
      </c>
      <c r="G376" s="28" t="s">
        <v>1537</v>
      </c>
      <c r="H376" s="789" t="s">
        <v>817</v>
      </c>
      <c r="I376" s="884">
        <v>2</v>
      </c>
      <c r="J376" s="573" t="s">
        <v>706</v>
      </c>
      <c r="K376" s="788">
        <f>13457+840+3254+369+1364+1448+1093</f>
        <v>21825</v>
      </c>
      <c r="L376" s="788"/>
      <c r="M376" s="788">
        <v>399</v>
      </c>
      <c r="N376" s="799">
        <f t="shared" si="16"/>
        <v>22224</v>
      </c>
      <c r="O376" s="790"/>
    </row>
    <row r="377" spans="1:15">
      <c r="A377" s="646" t="s">
        <v>365</v>
      </c>
      <c r="B377" s="786" t="s">
        <v>365</v>
      </c>
      <c r="C377" s="788"/>
      <c r="D377" s="38">
        <v>2014</v>
      </c>
      <c r="E377" s="785" t="s">
        <v>21</v>
      </c>
      <c r="F377" s="38" t="s">
        <v>8</v>
      </c>
      <c r="G377" s="785" t="s">
        <v>68</v>
      </c>
      <c r="H377" s="789" t="s">
        <v>1446</v>
      </c>
      <c r="I377" s="884">
        <v>2</v>
      </c>
      <c r="J377" s="880" t="s">
        <v>1353</v>
      </c>
      <c r="K377" s="788"/>
      <c r="L377" s="788"/>
      <c r="M377" s="788">
        <v>9</v>
      </c>
      <c r="N377" s="799">
        <f t="shared" si="16"/>
        <v>9</v>
      </c>
      <c r="O377" s="790"/>
    </row>
    <row r="378" spans="1:15">
      <c r="A378" s="646" t="s">
        <v>365</v>
      </c>
      <c r="B378" s="786" t="s">
        <v>365</v>
      </c>
      <c r="C378" s="788"/>
      <c r="D378" s="38">
        <v>2014</v>
      </c>
      <c r="E378" s="785" t="s">
        <v>21</v>
      </c>
      <c r="F378" s="38" t="s">
        <v>8</v>
      </c>
      <c r="G378" s="785" t="s">
        <v>68</v>
      </c>
      <c r="H378" s="789" t="s">
        <v>1446</v>
      </c>
      <c r="I378" s="884">
        <v>2</v>
      </c>
      <c r="J378" s="880" t="s">
        <v>735</v>
      </c>
      <c r="K378" s="788"/>
      <c r="L378" s="788"/>
      <c r="M378" s="788">
        <v>31</v>
      </c>
      <c r="N378" s="799">
        <f t="shared" si="16"/>
        <v>31</v>
      </c>
      <c r="O378" s="790"/>
    </row>
    <row r="379" spans="1:15">
      <c r="A379" s="646" t="s">
        <v>365</v>
      </c>
      <c r="B379" s="786" t="s">
        <v>365</v>
      </c>
      <c r="C379" s="788"/>
      <c r="D379" s="38">
        <v>2014</v>
      </c>
      <c r="E379" s="785" t="s">
        <v>21</v>
      </c>
      <c r="F379" s="38" t="s">
        <v>8</v>
      </c>
      <c r="G379" s="785" t="s">
        <v>68</v>
      </c>
      <c r="H379" s="789" t="s">
        <v>1446</v>
      </c>
      <c r="I379" s="884">
        <v>2</v>
      </c>
      <c r="J379" s="878" t="s">
        <v>723</v>
      </c>
      <c r="K379" s="788">
        <v>1</v>
      </c>
      <c r="L379" s="788"/>
      <c r="M379" s="788"/>
      <c r="N379" s="799">
        <f t="shared" si="16"/>
        <v>1</v>
      </c>
      <c r="O379" s="790"/>
    </row>
    <row r="380" spans="1:15">
      <c r="A380" s="646" t="s">
        <v>365</v>
      </c>
      <c r="B380" s="646" t="s">
        <v>365</v>
      </c>
      <c r="C380" s="788"/>
      <c r="D380" s="38">
        <v>2014</v>
      </c>
      <c r="E380" s="785" t="s">
        <v>21</v>
      </c>
      <c r="F380" s="38" t="s">
        <v>8</v>
      </c>
      <c r="G380" s="785" t="s">
        <v>68</v>
      </c>
      <c r="H380" s="789" t="s">
        <v>1446</v>
      </c>
      <c r="I380" s="884">
        <v>2</v>
      </c>
      <c r="J380" s="573" t="s">
        <v>706</v>
      </c>
      <c r="K380" s="788"/>
      <c r="L380" s="788"/>
      <c r="M380" s="788">
        <v>153</v>
      </c>
      <c r="N380" s="799">
        <f t="shared" si="16"/>
        <v>153</v>
      </c>
      <c r="O380" s="790"/>
    </row>
    <row r="381" spans="1:15">
      <c r="A381" s="646" t="s">
        <v>365</v>
      </c>
      <c r="B381" s="786" t="s">
        <v>365</v>
      </c>
      <c r="C381" s="788"/>
      <c r="D381" s="38">
        <v>2014</v>
      </c>
      <c r="E381" s="785" t="s">
        <v>21</v>
      </c>
      <c r="F381" s="38" t="s">
        <v>8</v>
      </c>
      <c r="G381" s="785" t="s">
        <v>68</v>
      </c>
      <c r="H381" s="789" t="s">
        <v>1484</v>
      </c>
      <c r="I381" s="884">
        <v>3</v>
      </c>
      <c r="J381" s="880" t="s">
        <v>1353</v>
      </c>
      <c r="K381" s="788"/>
      <c r="L381" s="788"/>
      <c r="M381" s="788">
        <v>327</v>
      </c>
      <c r="N381" s="799">
        <f t="shared" si="16"/>
        <v>327</v>
      </c>
      <c r="O381" s="790"/>
    </row>
    <row r="382" spans="1:15">
      <c r="A382" s="646" t="s">
        <v>365</v>
      </c>
      <c r="B382" s="786" t="s">
        <v>365</v>
      </c>
      <c r="C382" s="788"/>
      <c r="D382" s="38">
        <v>2014</v>
      </c>
      <c r="E382" s="785" t="s">
        <v>21</v>
      </c>
      <c r="F382" s="38" t="s">
        <v>8</v>
      </c>
      <c r="G382" s="785" t="s">
        <v>68</v>
      </c>
      <c r="H382" s="789" t="s">
        <v>1484</v>
      </c>
      <c r="I382" s="884">
        <v>3</v>
      </c>
      <c r="J382" s="880" t="s">
        <v>1508</v>
      </c>
      <c r="K382" s="788"/>
      <c r="L382" s="788"/>
      <c r="M382" s="788">
        <v>52</v>
      </c>
      <c r="N382" s="799">
        <f t="shared" si="16"/>
        <v>52</v>
      </c>
      <c r="O382" s="790"/>
    </row>
    <row r="383" spans="1:15">
      <c r="A383" s="646" t="s">
        <v>365</v>
      </c>
      <c r="B383" s="786" t="s">
        <v>365</v>
      </c>
      <c r="C383" s="788"/>
      <c r="D383" s="38">
        <v>2014</v>
      </c>
      <c r="E383" s="785" t="s">
        <v>21</v>
      </c>
      <c r="F383" s="38" t="s">
        <v>8</v>
      </c>
      <c r="G383" s="785" t="s">
        <v>68</v>
      </c>
      <c r="H383" s="789" t="s">
        <v>1484</v>
      </c>
      <c r="I383" s="884">
        <v>3</v>
      </c>
      <c r="J383" s="879" t="s">
        <v>1443</v>
      </c>
      <c r="K383" s="788"/>
      <c r="L383" s="788"/>
      <c r="M383" s="788">
        <v>3</v>
      </c>
      <c r="N383" s="799">
        <f t="shared" si="16"/>
        <v>3</v>
      </c>
      <c r="O383" s="790"/>
    </row>
    <row r="384" spans="1:15">
      <c r="A384" s="646" t="s">
        <v>365</v>
      </c>
      <c r="B384" s="786" t="s">
        <v>365</v>
      </c>
      <c r="C384" s="788"/>
      <c r="D384" s="38">
        <v>2014</v>
      </c>
      <c r="E384" s="785" t="s">
        <v>21</v>
      </c>
      <c r="F384" s="38" t="s">
        <v>8</v>
      </c>
      <c r="G384" s="785" t="s">
        <v>68</v>
      </c>
      <c r="H384" s="789" t="s">
        <v>1484</v>
      </c>
      <c r="I384" s="884">
        <v>3</v>
      </c>
      <c r="J384" s="880" t="s">
        <v>724</v>
      </c>
      <c r="K384" s="788"/>
      <c r="L384" s="788"/>
      <c r="M384" s="788">
        <v>16</v>
      </c>
      <c r="N384" s="799">
        <f t="shared" si="16"/>
        <v>16</v>
      </c>
      <c r="O384" s="790"/>
    </row>
    <row r="385" spans="1:15">
      <c r="A385" s="646" t="s">
        <v>365</v>
      </c>
      <c r="B385" s="786" t="s">
        <v>365</v>
      </c>
      <c r="C385" s="788"/>
      <c r="D385" s="38">
        <v>2014</v>
      </c>
      <c r="E385" s="785" t="s">
        <v>21</v>
      </c>
      <c r="F385" s="38" t="s">
        <v>8</v>
      </c>
      <c r="G385" s="785" t="s">
        <v>68</v>
      </c>
      <c r="H385" s="789" t="s">
        <v>1484</v>
      </c>
      <c r="I385" s="884">
        <v>3</v>
      </c>
      <c r="J385" s="878" t="s">
        <v>723</v>
      </c>
      <c r="K385" s="788">
        <v>30</v>
      </c>
      <c r="L385" s="788"/>
      <c r="M385" s="788"/>
      <c r="N385" s="799">
        <f t="shared" si="16"/>
        <v>30</v>
      </c>
      <c r="O385" s="790"/>
    </row>
    <row r="386" spans="1:15">
      <c r="A386" s="646" t="s">
        <v>365</v>
      </c>
      <c r="B386" s="786" t="s">
        <v>365</v>
      </c>
      <c r="C386" s="788"/>
      <c r="D386" s="38">
        <v>2014</v>
      </c>
      <c r="E386" s="785" t="s">
        <v>21</v>
      </c>
      <c r="F386" s="38" t="s">
        <v>8</v>
      </c>
      <c r="G386" s="785" t="s">
        <v>68</v>
      </c>
      <c r="H386" s="789" t="s">
        <v>1454</v>
      </c>
      <c r="I386" s="884">
        <v>3</v>
      </c>
      <c r="J386" s="880" t="s">
        <v>1353</v>
      </c>
      <c r="K386" s="788"/>
      <c r="L386" s="788"/>
      <c r="M386" s="788">
        <v>119</v>
      </c>
      <c r="N386" s="799">
        <f t="shared" si="16"/>
        <v>119</v>
      </c>
      <c r="O386" s="790"/>
    </row>
    <row r="387" spans="1:15">
      <c r="A387" s="646" t="s">
        <v>365</v>
      </c>
      <c r="B387" s="786" t="s">
        <v>365</v>
      </c>
      <c r="C387" s="788"/>
      <c r="D387" s="38">
        <v>2014</v>
      </c>
      <c r="E387" s="785" t="s">
        <v>21</v>
      </c>
      <c r="F387" s="38" t="s">
        <v>8</v>
      </c>
      <c r="G387" s="785" t="s">
        <v>68</v>
      </c>
      <c r="H387" s="789" t="s">
        <v>1454</v>
      </c>
      <c r="I387" s="884">
        <v>3</v>
      </c>
      <c r="J387" s="880" t="s">
        <v>1508</v>
      </c>
      <c r="K387" s="788"/>
      <c r="L387" s="788"/>
      <c r="M387" s="788">
        <v>1</v>
      </c>
      <c r="N387" s="799">
        <f t="shared" si="16"/>
        <v>1</v>
      </c>
      <c r="O387" s="790"/>
    </row>
    <row r="388" spans="1:15">
      <c r="A388" s="646" t="s">
        <v>365</v>
      </c>
      <c r="B388" s="786" t="s">
        <v>365</v>
      </c>
      <c r="C388" s="788"/>
      <c r="D388" s="38">
        <v>2014</v>
      </c>
      <c r="E388" s="785" t="s">
        <v>21</v>
      </c>
      <c r="F388" s="38" t="s">
        <v>8</v>
      </c>
      <c r="G388" s="785" t="s">
        <v>68</v>
      </c>
      <c r="H388" s="789" t="s">
        <v>1454</v>
      </c>
      <c r="I388" s="884">
        <v>3</v>
      </c>
      <c r="J388" s="878" t="s">
        <v>723</v>
      </c>
      <c r="K388" s="788">
        <v>33</v>
      </c>
      <c r="L388" s="788"/>
      <c r="M388" s="788">
        <v>7</v>
      </c>
      <c r="N388" s="799">
        <f t="shared" si="16"/>
        <v>40</v>
      </c>
      <c r="O388" s="790"/>
    </row>
    <row r="389" spans="1:15">
      <c r="A389" s="646" t="s">
        <v>365</v>
      </c>
      <c r="B389" s="646" t="s">
        <v>365</v>
      </c>
      <c r="C389" s="788"/>
      <c r="D389" s="38">
        <v>2014</v>
      </c>
      <c r="E389" s="28" t="s">
        <v>23</v>
      </c>
      <c r="F389" s="38" t="s">
        <v>8</v>
      </c>
      <c r="G389" s="28" t="s">
        <v>1537</v>
      </c>
      <c r="H389" s="789" t="s">
        <v>1454</v>
      </c>
      <c r="I389" s="884">
        <v>2</v>
      </c>
      <c r="J389" s="573" t="s">
        <v>706</v>
      </c>
      <c r="K389" s="788"/>
      <c r="L389" s="788"/>
      <c r="M389" s="788">
        <v>3</v>
      </c>
      <c r="N389" s="799">
        <f t="shared" si="16"/>
        <v>3</v>
      </c>
      <c r="O389" s="790"/>
    </row>
    <row r="390" spans="1:15">
      <c r="A390" s="646" t="s">
        <v>365</v>
      </c>
      <c r="B390" s="786" t="s">
        <v>365</v>
      </c>
      <c r="C390" s="788"/>
      <c r="D390" s="38">
        <v>2014</v>
      </c>
      <c r="E390" s="785" t="s">
        <v>21</v>
      </c>
      <c r="F390" s="38" t="s">
        <v>8</v>
      </c>
      <c r="G390" s="785" t="s">
        <v>68</v>
      </c>
      <c r="H390" s="789" t="s">
        <v>1505</v>
      </c>
      <c r="I390" s="884">
        <v>3</v>
      </c>
      <c r="J390" s="880" t="s">
        <v>1353</v>
      </c>
      <c r="K390" s="788"/>
      <c r="L390" s="788"/>
      <c r="M390" s="788">
        <v>14</v>
      </c>
      <c r="N390" s="799">
        <f t="shared" si="16"/>
        <v>14</v>
      </c>
      <c r="O390" s="790"/>
    </row>
    <row r="391" spans="1:15">
      <c r="A391" s="646" t="s">
        <v>365</v>
      </c>
      <c r="B391" s="786" t="s">
        <v>365</v>
      </c>
      <c r="C391" s="788"/>
      <c r="D391" s="38">
        <v>2014</v>
      </c>
      <c r="E391" s="785" t="s">
        <v>21</v>
      </c>
      <c r="F391" s="38" t="s">
        <v>8</v>
      </c>
      <c r="G391" s="785" t="s">
        <v>68</v>
      </c>
      <c r="H391" s="789" t="s">
        <v>1505</v>
      </c>
      <c r="I391" s="884">
        <v>3</v>
      </c>
      <c r="J391" s="880" t="s">
        <v>1508</v>
      </c>
      <c r="K391" s="788"/>
      <c r="L391" s="788"/>
      <c r="M391" s="788">
        <v>1</v>
      </c>
      <c r="N391" s="799">
        <f t="shared" si="16"/>
        <v>1</v>
      </c>
      <c r="O391" s="790"/>
    </row>
    <row r="392" spans="1:15">
      <c r="A392" s="646" t="s">
        <v>365</v>
      </c>
      <c r="B392" s="786" t="s">
        <v>365</v>
      </c>
      <c r="C392" s="788"/>
      <c r="D392" s="38">
        <v>2014</v>
      </c>
      <c r="E392" s="785" t="s">
        <v>21</v>
      </c>
      <c r="F392" s="38" t="s">
        <v>8</v>
      </c>
      <c r="G392" s="785" t="s">
        <v>68</v>
      </c>
      <c r="H392" s="789" t="s">
        <v>1505</v>
      </c>
      <c r="I392" s="884">
        <v>3</v>
      </c>
      <c r="J392" s="879" t="s">
        <v>1443</v>
      </c>
      <c r="K392" s="788"/>
      <c r="L392" s="788"/>
      <c r="M392" s="788">
        <v>2</v>
      </c>
      <c r="N392" s="799">
        <f t="shared" si="16"/>
        <v>2</v>
      </c>
      <c r="O392" s="790"/>
    </row>
    <row r="393" spans="1:15">
      <c r="A393" s="646" t="s">
        <v>365</v>
      </c>
      <c r="B393" s="786" t="s">
        <v>365</v>
      </c>
      <c r="C393" s="788"/>
      <c r="D393" s="38">
        <v>2014</v>
      </c>
      <c r="E393" s="785" t="s">
        <v>21</v>
      </c>
      <c r="F393" s="38" t="s">
        <v>8</v>
      </c>
      <c r="G393" s="785" t="s">
        <v>68</v>
      </c>
      <c r="H393" s="789" t="s">
        <v>1505</v>
      </c>
      <c r="I393" s="884">
        <v>3</v>
      </c>
      <c r="J393" s="880" t="s">
        <v>724</v>
      </c>
      <c r="K393" s="788"/>
      <c r="L393" s="788"/>
      <c r="M393" s="788">
        <v>7</v>
      </c>
      <c r="N393" s="799">
        <f t="shared" si="16"/>
        <v>7</v>
      </c>
      <c r="O393" s="790"/>
    </row>
    <row r="394" spans="1:15">
      <c r="A394" s="695" t="s">
        <v>365</v>
      </c>
      <c r="B394" s="884" t="s">
        <v>365</v>
      </c>
      <c r="C394" s="788"/>
      <c r="D394" s="38">
        <v>2014</v>
      </c>
      <c r="E394" s="785" t="s">
        <v>21</v>
      </c>
      <c r="F394" s="38" t="s">
        <v>8</v>
      </c>
      <c r="G394" s="841" t="s">
        <v>68</v>
      </c>
      <c r="H394" s="798" t="s">
        <v>921</v>
      </c>
      <c r="I394" s="884">
        <v>2</v>
      </c>
      <c r="J394" s="876" t="s">
        <v>1353</v>
      </c>
      <c r="K394" s="788"/>
      <c r="L394" s="788"/>
      <c r="M394" s="788">
        <v>5</v>
      </c>
      <c r="N394" s="786">
        <f t="shared" si="16"/>
        <v>5</v>
      </c>
      <c r="O394" s="790"/>
    </row>
    <row r="395" spans="1:15">
      <c r="A395" s="695" t="s">
        <v>365</v>
      </c>
      <c r="B395" s="884" t="s">
        <v>365</v>
      </c>
      <c r="C395" s="788"/>
      <c r="D395" s="38">
        <v>2014</v>
      </c>
      <c r="E395" s="785" t="s">
        <v>21</v>
      </c>
      <c r="F395" s="38" t="s">
        <v>8</v>
      </c>
      <c r="G395" s="841" t="s">
        <v>68</v>
      </c>
      <c r="H395" s="798" t="s">
        <v>921</v>
      </c>
      <c r="I395" s="884">
        <v>2</v>
      </c>
      <c r="J395" s="876" t="s">
        <v>1508</v>
      </c>
      <c r="K395" s="788"/>
      <c r="L395" s="788"/>
      <c r="M395" s="788">
        <v>1</v>
      </c>
      <c r="N395" s="786">
        <f t="shared" si="16"/>
        <v>1</v>
      </c>
      <c r="O395" s="790"/>
    </row>
    <row r="396" spans="1:15">
      <c r="A396" s="695" t="s">
        <v>365</v>
      </c>
      <c r="B396" s="884" t="s">
        <v>365</v>
      </c>
      <c r="C396" s="788"/>
      <c r="D396" s="38">
        <v>2014</v>
      </c>
      <c r="E396" s="785" t="s">
        <v>21</v>
      </c>
      <c r="F396" s="38" t="s">
        <v>8</v>
      </c>
      <c r="G396" s="841" t="s">
        <v>68</v>
      </c>
      <c r="H396" s="798" t="s">
        <v>921</v>
      </c>
      <c r="I396" s="884">
        <v>2</v>
      </c>
      <c r="J396" s="796" t="s">
        <v>1444</v>
      </c>
      <c r="K396" s="788"/>
      <c r="L396" s="788"/>
      <c r="M396" s="788">
        <v>2</v>
      </c>
      <c r="N396" s="786">
        <f t="shared" si="16"/>
        <v>2</v>
      </c>
      <c r="O396" s="790"/>
    </row>
    <row r="397" spans="1:15">
      <c r="A397" s="695" t="s">
        <v>365</v>
      </c>
      <c r="B397" s="695" t="s">
        <v>365</v>
      </c>
      <c r="C397" s="788"/>
      <c r="D397" s="38">
        <v>2014</v>
      </c>
      <c r="E397" s="28" t="s">
        <v>23</v>
      </c>
      <c r="F397" s="38" t="s">
        <v>8</v>
      </c>
      <c r="G397" s="796" t="s">
        <v>1537</v>
      </c>
      <c r="H397" s="798" t="s">
        <v>921</v>
      </c>
      <c r="I397" s="799">
        <v>2</v>
      </c>
      <c r="J397" s="841" t="s">
        <v>706</v>
      </c>
      <c r="K397" s="796"/>
      <c r="L397" s="796"/>
      <c r="M397" s="796">
        <v>1</v>
      </c>
      <c r="N397" s="786">
        <f t="shared" si="16"/>
        <v>1</v>
      </c>
      <c r="O397" s="790"/>
    </row>
    <row r="398" spans="1:15">
      <c r="A398" s="646" t="s">
        <v>365</v>
      </c>
      <c r="B398" s="884" t="s">
        <v>365</v>
      </c>
      <c r="C398" s="28"/>
      <c r="D398" s="38">
        <v>2014</v>
      </c>
      <c r="E398" s="785" t="s">
        <v>21</v>
      </c>
      <c r="F398" s="38" t="s">
        <v>8</v>
      </c>
      <c r="G398" s="841" t="s">
        <v>68</v>
      </c>
      <c r="H398" s="798" t="s">
        <v>1160</v>
      </c>
      <c r="I398" s="786">
        <v>3</v>
      </c>
      <c r="J398" s="881" t="s">
        <v>723</v>
      </c>
      <c r="K398" s="28">
        <v>97</v>
      </c>
      <c r="L398" s="28"/>
      <c r="M398" s="28">
        <v>25</v>
      </c>
      <c r="N398" s="786">
        <f t="shared" si="16"/>
        <v>122</v>
      </c>
      <c r="O398" s="104"/>
    </row>
  </sheetData>
  <autoFilter ref="A4:IV398"/>
  <sortState ref="A5:O379">
    <sortCondition ref="H5:H379"/>
  </sortState>
  <mergeCells count="11">
    <mergeCell ref="K3:N3"/>
    <mergeCell ref="E3:E4"/>
    <mergeCell ref="G3:G4"/>
    <mergeCell ref="H3:H4"/>
    <mergeCell ref="I3:I4"/>
    <mergeCell ref="F3:F4"/>
    <mergeCell ref="A3:A4"/>
    <mergeCell ref="B3:B4"/>
    <mergeCell ref="C3:C4"/>
    <mergeCell ref="D3:D4"/>
    <mergeCell ref="J3:J4"/>
  </mergeCells>
  <phoneticPr fontId="34" type="noConversion"/>
  <dataValidations count="1">
    <dataValidation type="textLength" showInputMessage="1" showErrorMessage="1" sqref="O5:O398">
      <formula1>0</formula1>
      <formula2>150</formula2>
    </dataValidation>
  </dataValidations>
  <pageMargins left="0.78749999999999998" right="0.78749999999999998" top="1.0527777777777778" bottom="1.0527777777777778" header="0.78749999999999998" footer="0.78749999999999998"/>
  <pageSetup paperSize="9" scale="50" firstPageNumber="0" orientation="landscape"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I10"/>
  <sheetViews>
    <sheetView zoomScale="90" zoomScaleNormal="90" zoomScaleSheetLayoutView="100" zoomScalePageLayoutView="90" workbookViewId="0">
      <selection activeCell="I32" sqref="I32"/>
    </sheetView>
  </sheetViews>
  <sheetFormatPr defaultColWidth="11.42578125" defaultRowHeight="12.75"/>
  <cols>
    <col min="1" max="2" width="11.42578125" style="117"/>
    <col min="3" max="3" width="26" style="117" customWidth="1"/>
    <col min="4" max="4" width="19" style="117" customWidth="1"/>
    <col min="5" max="5" width="11.42578125" style="117" customWidth="1"/>
    <col min="6" max="7" width="14.140625" style="117" customWidth="1"/>
    <col min="8" max="8" width="14.7109375" style="117" bestFit="1" customWidth="1"/>
    <col min="9" max="9" width="13.85546875" style="119" customWidth="1"/>
    <col min="10" max="16384" width="11.42578125" style="117"/>
  </cols>
  <sheetData>
    <row r="1" spans="1:9" ht="20.100000000000001" customHeight="1" thickBot="1">
      <c r="A1" s="112" t="s">
        <v>304</v>
      </c>
      <c r="D1" s="112"/>
      <c r="E1" s="112"/>
      <c r="F1" s="112"/>
      <c r="G1" s="112"/>
      <c r="H1" s="25" t="s">
        <v>0</v>
      </c>
      <c r="I1" s="542" t="s">
        <v>574</v>
      </c>
    </row>
    <row r="2" spans="1:9" ht="20.100000000000001" customHeight="1" thickBot="1">
      <c r="C2" s="112"/>
      <c r="D2" s="112"/>
      <c r="E2" s="112"/>
      <c r="F2" s="112"/>
      <c r="G2" s="112"/>
      <c r="H2" s="661" t="s">
        <v>284</v>
      </c>
      <c r="I2" s="662" t="s">
        <v>685</v>
      </c>
    </row>
    <row r="3" spans="1:9" ht="43.5" customHeight="1" thickBot="1">
      <c r="A3" s="667" t="s">
        <v>1</v>
      </c>
      <c r="B3" s="668" t="s">
        <v>323</v>
      </c>
      <c r="C3" s="668" t="s">
        <v>10</v>
      </c>
      <c r="D3" s="669" t="s">
        <v>313</v>
      </c>
      <c r="E3" s="670" t="s">
        <v>80</v>
      </c>
      <c r="F3" s="671" t="s">
        <v>305</v>
      </c>
      <c r="G3" s="670" t="s">
        <v>306</v>
      </c>
      <c r="H3" s="670" t="s">
        <v>307</v>
      </c>
      <c r="I3" s="247" t="s">
        <v>336</v>
      </c>
    </row>
    <row r="4" spans="1:9" s="660" customFormat="1" ht="18" customHeight="1">
      <c r="A4" s="663" t="s">
        <v>365</v>
      </c>
      <c r="B4" s="663">
        <v>2014</v>
      </c>
      <c r="C4" s="664" t="s">
        <v>21</v>
      </c>
      <c r="D4" s="665" t="s">
        <v>8</v>
      </c>
      <c r="E4" s="664" t="s">
        <v>308</v>
      </c>
      <c r="F4" s="666" t="s">
        <v>71</v>
      </c>
      <c r="G4" s="666" t="s">
        <v>87</v>
      </c>
      <c r="H4" s="666" t="s">
        <v>311</v>
      </c>
      <c r="I4" s="663" t="s">
        <v>1370</v>
      </c>
    </row>
    <row r="5" spans="1:9" s="660" customFormat="1" ht="18" customHeight="1">
      <c r="A5" s="568" t="s">
        <v>365</v>
      </c>
      <c r="B5" s="568">
        <v>2014</v>
      </c>
      <c r="C5" s="658" t="s">
        <v>21</v>
      </c>
      <c r="D5" s="38" t="s">
        <v>8</v>
      </c>
      <c r="E5" s="16" t="s">
        <v>309</v>
      </c>
      <c r="F5" s="657" t="s">
        <v>71</v>
      </c>
      <c r="G5" s="657" t="s">
        <v>87</v>
      </c>
      <c r="H5" s="657" t="s">
        <v>311</v>
      </c>
      <c r="I5" s="568" t="s">
        <v>1371</v>
      </c>
    </row>
    <row r="6" spans="1:9" s="660" customFormat="1" ht="18" customHeight="1">
      <c r="A6" s="568" t="s">
        <v>365</v>
      </c>
      <c r="B6" s="568">
        <v>2014</v>
      </c>
      <c r="C6" s="658" t="s">
        <v>21</v>
      </c>
      <c r="D6" s="38" t="s">
        <v>8</v>
      </c>
      <c r="E6" s="16" t="s">
        <v>310</v>
      </c>
      <c r="F6" s="657" t="s">
        <v>71</v>
      </c>
      <c r="G6" s="657" t="s">
        <v>87</v>
      </c>
      <c r="H6" s="657" t="s">
        <v>311</v>
      </c>
      <c r="I6" s="568" t="s">
        <v>1372</v>
      </c>
    </row>
    <row r="7" spans="1:9" s="119" customFormat="1" ht="18" customHeight="1">
      <c r="A7" s="656"/>
      <c r="B7" s="656"/>
      <c r="C7" s="620"/>
      <c r="D7" s="659"/>
      <c r="E7" s="654"/>
      <c r="F7" s="657"/>
      <c r="G7" s="657"/>
      <c r="H7" s="657"/>
      <c r="I7" s="656"/>
    </row>
    <row r="8" spans="1:9" ht="13.35" customHeight="1">
      <c r="A8" s="205"/>
      <c r="B8" s="205"/>
      <c r="C8" s="206"/>
      <c r="D8" s="205"/>
      <c r="E8" s="205"/>
      <c r="F8" s="207"/>
      <c r="G8" s="207"/>
      <c r="H8" s="205"/>
      <c r="I8" s="210"/>
    </row>
    <row r="9" spans="1:9" ht="13.35" customHeight="1">
      <c r="C9" s="115"/>
      <c r="F9" s="29"/>
      <c r="G9" s="29"/>
    </row>
    <row r="10" spans="1:9">
      <c r="C10" s="1110"/>
      <c r="D10" s="1111"/>
      <c r="E10" s="1111"/>
      <c r="F10" s="1111"/>
      <c r="G10" s="1111"/>
      <c r="H10" s="1111"/>
    </row>
  </sheetData>
  <mergeCells count="1">
    <mergeCell ref="C10:H10"/>
  </mergeCells>
  <dataValidations count="1">
    <dataValidation type="textLength" showInputMessage="1" showErrorMessage="1" sqref="I4:I7">
      <formula1>0</formula1>
      <formula2>150</formula2>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IO7820"/>
  <sheetViews>
    <sheetView zoomScale="115" zoomScaleNormal="115" zoomScaleSheetLayoutView="90" zoomScalePageLayoutView="70" workbookViewId="0">
      <pane ySplit="3" topLeftCell="A4" activePane="bottomLeft" state="frozenSplit"/>
      <selection pane="bottomLeft" activeCell="B14" sqref="B14"/>
    </sheetView>
  </sheetViews>
  <sheetFormatPr defaultColWidth="5.7109375" defaultRowHeight="20.100000000000001" customHeight="1"/>
  <cols>
    <col min="1" max="1" width="10.42578125" style="1" customWidth="1"/>
    <col min="2" max="2" width="21.140625" style="5" customWidth="1"/>
    <col min="3" max="3" width="28.42578125" style="5" customWidth="1"/>
    <col min="4" max="4" width="13.42578125" style="5" bestFit="1" customWidth="1"/>
    <col min="5" max="5" width="13.42578125" style="47" customWidth="1"/>
    <col min="6" max="6" width="8.7109375" style="47" customWidth="1"/>
    <col min="7" max="7" width="13.7109375" style="47" customWidth="1"/>
    <col min="8" max="8" width="14.5703125" style="47" customWidth="1"/>
    <col min="9" max="9" width="10.140625" style="47" customWidth="1"/>
    <col min="10" max="10" width="25.7109375" style="47" customWidth="1"/>
    <col min="11" max="11" width="9.85546875" style="47" customWidth="1"/>
    <col min="12" max="16384" width="5.7109375" style="48"/>
  </cols>
  <sheetData>
    <row r="1" spans="1:249" ht="21.6" customHeight="1">
      <c r="A1" s="7" t="s">
        <v>93</v>
      </c>
      <c r="B1" s="49"/>
      <c r="C1" s="49"/>
      <c r="D1" s="50"/>
      <c r="E1" s="50"/>
      <c r="F1" s="50"/>
      <c r="G1" s="50"/>
      <c r="H1" s="216"/>
      <c r="I1" s="216"/>
      <c r="J1"/>
      <c r="K1"/>
    </row>
    <row r="2" spans="1:249" ht="20.100000000000001" customHeight="1" thickBot="1">
      <c r="A2" s="218"/>
      <c r="B2" s="219"/>
      <c r="C2" s="219"/>
      <c r="D2" s="219"/>
      <c r="E2" s="219"/>
      <c r="F2" s="219"/>
      <c r="G2" s="219"/>
      <c r="H2" s="216"/>
      <c r="I2" s="216"/>
      <c r="J2"/>
      <c r="K2"/>
    </row>
    <row r="3" spans="1:249" ht="51" customHeight="1" thickBot="1">
      <c r="A3" s="220" t="s">
        <v>1</v>
      </c>
      <c r="B3" s="221" t="s">
        <v>80</v>
      </c>
      <c r="C3" s="222" t="s">
        <v>10</v>
      </c>
      <c r="D3" s="223" t="s">
        <v>333</v>
      </c>
      <c r="E3" s="224" t="s">
        <v>94</v>
      </c>
      <c r="F3" s="224" t="s">
        <v>81</v>
      </c>
      <c r="G3" s="675" t="s">
        <v>95</v>
      </c>
      <c r="H3" s="675" t="s">
        <v>96</v>
      </c>
      <c r="I3" s="224" t="s">
        <v>97</v>
      </c>
      <c r="J3" s="225" t="s">
        <v>336</v>
      </c>
      <c r="K3" s="48"/>
      <c r="IN3"/>
      <c r="IO3"/>
    </row>
    <row r="4" spans="1:249" s="47" customFormat="1" ht="12.75">
      <c r="A4" s="678" t="s">
        <v>365</v>
      </c>
      <c r="B4" s="679" t="s">
        <v>784</v>
      </c>
      <c r="C4" s="678" t="s">
        <v>21</v>
      </c>
      <c r="D4" s="678" t="s">
        <v>8</v>
      </c>
      <c r="E4" s="679" t="s">
        <v>785</v>
      </c>
      <c r="F4" s="678" t="s">
        <v>786</v>
      </c>
      <c r="G4" s="680" t="s">
        <v>1387</v>
      </c>
      <c r="H4" s="681" t="s">
        <v>1387</v>
      </c>
      <c r="I4" s="682"/>
      <c r="J4" s="683"/>
    </row>
    <row r="5" spans="1:249" s="47" customFormat="1" ht="12.75">
      <c r="A5" s="452" t="s">
        <v>365</v>
      </c>
      <c r="B5" s="354" t="s">
        <v>787</v>
      </c>
      <c r="C5" s="452" t="s">
        <v>21</v>
      </c>
      <c r="D5" s="452" t="s">
        <v>8</v>
      </c>
      <c r="E5" s="354" t="s">
        <v>785</v>
      </c>
      <c r="F5" s="452" t="s">
        <v>788</v>
      </c>
      <c r="G5" s="684" t="s">
        <v>1387</v>
      </c>
      <c r="H5" s="480" t="s">
        <v>1387</v>
      </c>
      <c r="I5" s="685"/>
      <c r="J5" s="686"/>
    </row>
    <row r="6" spans="1:249" s="47" customFormat="1" ht="12.75">
      <c r="A6" s="452" t="s">
        <v>365</v>
      </c>
      <c r="B6" s="354" t="s">
        <v>789</v>
      </c>
      <c r="C6" s="452" t="s">
        <v>21</v>
      </c>
      <c r="D6" s="452" t="s">
        <v>8</v>
      </c>
      <c r="E6" s="354" t="s">
        <v>785</v>
      </c>
      <c r="F6" s="452" t="s">
        <v>786</v>
      </c>
      <c r="G6" s="684" t="s">
        <v>1387</v>
      </c>
      <c r="H6" s="480" t="s">
        <v>1387</v>
      </c>
      <c r="I6" s="685"/>
      <c r="J6" s="686"/>
    </row>
    <row r="7" spans="1:249" s="47" customFormat="1" ht="12.75">
      <c r="A7" s="452" t="s">
        <v>365</v>
      </c>
      <c r="B7" s="354" t="s">
        <v>790</v>
      </c>
      <c r="C7" s="452" t="s">
        <v>21</v>
      </c>
      <c r="D7" s="452" t="s">
        <v>8</v>
      </c>
      <c r="E7" s="354" t="s">
        <v>791</v>
      </c>
      <c r="F7" s="452" t="s">
        <v>786</v>
      </c>
      <c r="G7" s="453" t="s">
        <v>792</v>
      </c>
      <c r="H7" s="480" t="s">
        <v>1385</v>
      </c>
      <c r="I7" s="461" t="s">
        <v>71</v>
      </c>
      <c r="J7" s="454"/>
    </row>
    <row r="8" spans="1:249" s="47" customFormat="1" ht="12.75">
      <c r="A8" s="452" t="s">
        <v>365</v>
      </c>
      <c r="B8" s="354" t="s">
        <v>793</v>
      </c>
      <c r="C8" s="452" t="s">
        <v>21</v>
      </c>
      <c r="D8" s="452" t="s">
        <v>8</v>
      </c>
      <c r="E8" s="354" t="s">
        <v>794</v>
      </c>
      <c r="F8" s="452" t="s">
        <v>786</v>
      </c>
      <c r="G8" s="684" t="s">
        <v>1387</v>
      </c>
      <c r="H8" s="480" t="s">
        <v>1387</v>
      </c>
      <c r="I8" s="685"/>
      <c r="J8" s="686"/>
    </row>
    <row r="9" spans="1:249" ht="12.75">
      <c r="A9" s="452" t="s">
        <v>365</v>
      </c>
      <c r="B9" s="354" t="s">
        <v>795</v>
      </c>
      <c r="C9" s="452" t="s">
        <v>21</v>
      </c>
      <c r="D9" s="452" t="s">
        <v>8</v>
      </c>
      <c r="E9" s="354" t="s">
        <v>794</v>
      </c>
      <c r="F9" s="452" t="s">
        <v>786</v>
      </c>
      <c r="G9" s="684" t="s">
        <v>1387</v>
      </c>
      <c r="H9" s="480" t="s">
        <v>1387</v>
      </c>
      <c r="I9" s="685"/>
      <c r="J9" s="686"/>
      <c r="K9" s="48"/>
      <c r="IN9" s="137"/>
      <c r="IO9" s="137"/>
    </row>
    <row r="10" spans="1:249" ht="12.75">
      <c r="A10" s="452" t="s">
        <v>365</v>
      </c>
      <c r="B10" s="354" t="s">
        <v>98</v>
      </c>
      <c r="C10" s="452" t="s">
        <v>21</v>
      </c>
      <c r="D10" s="452" t="s">
        <v>8</v>
      </c>
      <c r="E10" s="354" t="s">
        <v>785</v>
      </c>
      <c r="F10" s="452" t="s">
        <v>786</v>
      </c>
      <c r="G10" s="684" t="s">
        <v>1387</v>
      </c>
      <c r="H10" s="480" t="s">
        <v>1387</v>
      </c>
      <c r="I10" s="685"/>
      <c r="J10" s="686"/>
      <c r="K10" s="48"/>
      <c r="IN10" s="137"/>
      <c r="IO10" s="137"/>
    </row>
    <row r="11" spans="1:249" ht="12.75">
      <c r="A11" s="452" t="s">
        <v>365</v>
      </c>
      <c r="B11" s="354" t="s">
        <v>796</v>
      </c>
      <c r="C11" s="452" t="s">
        <v>21</v>
      </c>
      <c r="D11" s="452" t="s">
        <v>8</v>
      </c>
      <c r="E11" s="354" t="s">
        <v>794</v>
      </c>
      <c r="F11" s="452" t="s">
        <v>786</v>
      </c>
      <c r="G11" s="684" t="s">
        <v>1387</v>
      </c>
      <c r="H11" s="480" t="s">
        <v>1387</v>
      </c>
      <c r="I11" s="685"/>
      <c r="J11" s="686"/>
      <c r="K11" s="48"/>
      <c r="IN11" s="137"/>
      <c r="IO11" s="137"/>
    </row>
    <row r="12" spans="1:249" ht="12.75">
      <c r="A12" s="452" t="s">
        <v>365</v>
      </c>
      <c r="B12" s="354" t="s">
        <v>797</v>
      </c>
      <c r="C12" s="452" t="s">
        <v>21</v>
      </c>
      <c r="D12" s="452" t="s">
        <v>8</v>
      </c>
      <c r="E12" s="354" t="s">
        <v>785</v>
      </c>
      <c r="F12" s="452" t="s">
        <v>788</v>
      </c>
      <c r="G12" s="684" t="s">
        <v>1387</v>
      </c>
      <c r="H12" s="480" t="s">
        <v>1387</v>
      </c>
      <c r="I12" s="687"/>
      <c r="J12" s="688"/>
      <c r="K12" s="48"/>
      <c r="IN12" s="137"/>
      <c r="IO12" s="137"/>
    </row>
    <row r="13" spans="1:249" ht="25.5">
      <c r="A13" s="452" t="s">
        <v>365</v>
      </c>
      <c r="B13" s="399" t="s">
        <v>798</v>
      </c>
      <c r="C13" s="452" t="s">
        <v>21</v>
      </c>
      <c r="D13" s="452" t="s">
        <v>8</v>
      </c>
      <c r="E13" s="354" t="s">
        <v>785</v>
      </c>
      <c r="F13" s="452" t="s">
        <v>786</v>
      </c>
      <c r="G13" s="684" t="s">
        <v>1387</v>
      </c>
      <c r="H13" s="480" t="s">
        <v>1387</v>
      </c>
      <c r="I13" s="687"/>
      <c r="J13" s="688"/>
      <c r="K13" s="48"/>
      <c r="IN13" s="137"/>
      <c r="IO13" s="137"/>
    </row>
    <row r="14" spans="1:249" ht="25.5">
      <c r="A14" s="452" t="s">
        <v>365</v>
      </c>
      <c r="B14" s="399" t="s">
        <v>799</v>
      </c>
      <c r="C14" s="452" t="s">
        <v>21</v>
      </c>
      <c r="D14" s="452" t="s">
        <v>8</v>
      </c>
      <c r="E14" s="354" t="s">
        <v>800</v>
      </c>
      <c r="F14" s="452" t="s">
        <v>786</v>
      </c>
      <c r="G14" s="460" t="s">
        <v>801</v>
      </c>
      <c r="H14" s="480" t="s">
        <v>1385</v>
      </c>
      <c r="I14" s="462" t="s">
        <v>71</v>
      </c>
      <c r="J14" s="455"/>
      <c r="K14" s="48"/>
      <c r="IN14" s="137"/>
      <c r="IO14" s="137"/>
    </row>
    <row r="15" spans="1:249" ht="12.75">
      <c r="A15" s="452" t="s">
        <v>365</v>
      </c>
      <c r="B15" s="354" t="s">
        <v>802</v>
      </c>
      <c r="C15" s="452" t="s">
        <v>21</v>
      </c>
      <c r="D15" s="452" t="s">
        <v>8</v>
      </c>
      <c r="E15" s="354" t="s">
        <v>785</v>
      </c>
      <c r="F15" s="452" t="s">
        <v>786</v>
      </c>
      <c r="G15" s="684" t="s">
        <v>1387</v>
      </c>
      <c r="H15" s="480" t="s">
        <v>1387</v>
      </c>
      <c r="I15" s="462"/>
      <c r="J15" s="455"/>
      <c r="K15" s="48"/>
      <c r="IN15" s="137"/>
      <c r="IO15" s="137"/>
    </row>
    <row r="16" spans="1:249" ht="12.75">
      <c r="A16" s="452" t="s">
        <v>365</v>
      </c>
      <c r="B16" s="354" t="s">
        <v>803</v>
      </c>
      <c r="C16" s="452" t="s">
        <v>21</v>
      </c>
      <c r="D16" s="452" t="s">
        <v>8</v>
      </c>
      <c r="E16" s="354" t="s">
        <v>785</v>
      </c>
      <c r="F16" s="452" t="s">
        <v>786</v>
      </c>
      <c r="G16" s="481" t="s">
        <v>1386</v>
      </c>
      <c r="H16" s="480" t="s">
        <v>1384</v>
      </c>
      <c r="I16" s="462"/>
      <c r="J16" s="455"/>
      <c r="K16" s="48"/>
      <c r="IN16" s="137"/>
      <c r="IO16" s="137"/>
    </row>
    <row r="17" spans="1:249" ht="12.75">
      <c r="A17" s="452" t="s">
        <v>365</v>
      </c>
      <c r="B17" s="354" t="s">
        <v>804</v>
      </c>
      <c r="C17" s="452" t="s">
        <v>21</v>
      </c>
      <c r="D17" s="452" t="s">
        <v>8</v>
      </c>
      <c r="E17" s="354" t="s">
        <v>785</v>
      </c>
      <c r="F17" s="452" t="s">
        <v>786</v>
      </c>
      <c r="G17" s="684" t="s">
        <v>1387</v>
      </c>
      <c r="H17" s="480" t="s">
        <v>1387</v>
      </c>
      <c r="I17" s="462"/>
      <c r="J17" s="455"/>
      <c r="K17" s="48"/>
      <c r="IN17" s="137"/>
      <c r="IO17" s="137"/>
    </row>
    <row r="18" spans="1:249" ht="12.75">
      <c r="A18" s="452" t="s">
        <v>365</v>
      </c>
      <c r="B18" s="354" t="s">
        <v>805</v>
      </c>
      <c r="C18" s="452" t="s">
        <v>21</v>
      </c>
      <c r="D18" s="452" t="s">
        <v>8</v>
      </c>
      <c r="E18" s="354" t="s">
        <v>785</v>
      </c>
      <c r="F18" s="452" t="s">
        <v>786</v>
      </c>
      <c r="G18" s="684" t="s">
        <v>1387</v>
      </c>
      <c r="H18" s="480" t="s">
        <v>1387</v>
      </c>
      <c r="I18" s="462"/>
      <c r="J18" s="455"/>
      <c r="K18" s="48"/>
      <c r="IN18" s="137"/>
      <c r="IO18" s="137"/>
    </row>
    <row r="19" spans="1:249" ht="12.75">
      <c r="A19" s="452" t="s">
        <v>365</v>
      </c>
      <c r="B19" s="354" t="s">
        <v>806</v>
      </c>
      <c r="C19" s="452" t="s">
        <v>21</v>
      </c>
      <c r="D19" s="452" t="s">
        <v>8</v>
      </c>
      <c r="E19" s="354" t="s">
        <v>785</v>
      </c>
      <c r="F19" s="452" t="s">
        <v>786</v>
      </c>
      <c r="G19" s="684" t="s">
        <v>1387</v>
      </c>
      <c r="H19" s="480" t="s">
        <v>1387</v>
      </c>
      <c r="I19" s="462"/>
      <c r="J19" s="455"/>
    </row>
    <row r="20" spans="1:249" ht="12.75">
      <c r="A20" s="452" t="s">
        <v>365</v>
      </c>
      <c r="B20" s="354" t="s">
        <v>807</v>
      </c>
      <c r="C20" s="452" t="s">
        <v>21</v>
      </c>
      <c r="D20" s="452" t="s">
        <v>8</v>
      </c>
      <c r="E20" s="354" t="s">
        <v>785</v>
      </c>
      <c r="F20" s="452" t="s">
        <v>786</v>
      </c>
      <c r="G20" s="684" t="s">
        <v>1387</v>
      </c>
      <c r="H20" s="480" t="s">
        <v>1387</v>
      </c>
      <c r="I20" s="462"/>
      <c r="J20" s="455"/>
    </row>
    <row r="21" spans="1:249" ht="25.5">
      <c r="A21" s="452" t="s">
        <v>365</v>
      </c>
      <c r="B21" s="354" t="s">
        <v>808</v>
      </c>
      <c r="C21" s="452" t="s">
        <v>21</v>
      </c>
      <c r="D21" s="452" t="s">
        <v>8</v>
      </c>
      <c r="E21" s="354" t="s">
        <v>785</v>
      </c>
      <c r="F21" s="452" t="s">
        <v>786</v>
      </c>
      <c r="G21" s="684" t="s">
        <v>1387</v>
      </c>
      <c r="H21" s="480" t="s">
        <v>1387</v>
      </c>
      <c r="I21" s="462"/>
      <c r="J21" s="455"/>
    </row>
    <row r="22" spans="1:249" ht="12.75">
      <c r="A22" s="452" t="s">
        <v>365</v>
      </c>
      <c r="B22" s="354" t="s">
        <v>809</v>
      </c>
      <c r="C22" s="452" t="s">
        <v>21</v>
      </c>
      <c r="D22" s="452" t="s">
        <v>8</v>
      </c>
      <c r="E22" s="354" t="s">
        <v>785</v>
      </c>
      <c r="F22" s="452" t="s">
        <v>786</v>
      </c>
      <c r="G22" s="684" t="s">
        <v>1387</v>
      </c>
      <c r="H22" s="480" t="s">
        <v>1387</v>
      </c>
      <c r="I22" s="462"/>
      <c r="J22" s="455"/>
    </row>
    <row r="23" spans="1:249" ht="63.75">
      <c r="A23" s="452" t="s">
        <v>365</v>
      </c>
      <c r="B23" s="354" t="s">
        <v>810</v>
      </c>
      <c r="C23" s="452" t="s">
        <v>21</v>
      </c>
      <c r="D23" s="452" t="s">
        <v>8</v>
      </c>
      <c r="E23" s="354" t="s">
        <v>811</v>
      </c>
      <c r="F23" s="452" t="s">
        <v>786</v>
      </c>
      <c r="G23" s="460" t="s">
        <v>812</v>
      </c>
      <c r="H23" s="480" t="s">
        <v>1384</v>
      </c>
      <c r="I23" s="462" t="s">
        <v>71</v>
      </c>
      <c r="J23" s="676" t="s">
        <v>1388</v>
      </c>
    </row>
    <row r="24" spans="1:249" ht="12.75">
      <c r="A24" s="452" t="s">
        <v>365</v>
      </c>
      <c r="B24" s="354" t="s">
        <v>813</v>
      </c>
      <c r="C24" s="452" t="s">
        <v>21</v>
      </c>
      <c r="D24" s="452" t="s">
        <v>8</v>
      </c>
      <c r="E24" s="354" t="s">
        <v>785</v>
      </c>
      <c r="F24" s="452" t="s">
        <v>786</v>
      </c>
      <c r="G24" s="684" t="s">
        <v>1387</v>
      </c>
      <c r="H24" s="480" t="s">
        <v>1387</v>
      </c>
      <c r="I24" s="462"/>
      <c r="J24" s="455"/>
    </row>
    <row r="25" spans="1:249" ht="12.75">
      <c r="A25" s="452" t="s">
        <v>365</v>
      </c>
      <c r="B25" s="354" t="s">
        <v>814</v>
      </c>
      <c r="C25" s="452" t="s">
        <v>21</v>
      </c>
      <c r="D25" s="452" t="s">
        <v>8</v>
      </c>
      <c r="E25" s="354" t="s">
        <v>785</v>
      </c>
      <c r="F25" s="452" t="s">
        <v>786</v>
      </c>
      <c r="G25" s="481" t="s">
        <v>1386</v>
      </c>
      <c r="H25" s="480" t="s">
        <v>1384</v>
      </c>
      <c r="I25" s="462"/>
      <c r="J25" s="455"/>
    </row>
    <row r="26" spans="1:249" ht="12.75">
      <c r="A26" s="452" t="s">
        <v>365</v>
      </c>
      <c r="B26" s="354" t="s">
        <v>816</v>
      </c>
      <c r="C26" s="452" t="s">
        <v>21</v>
      </c>
      <c r="D26" s="452" t="s">
        <v>8</v>
      </c>
      <c r="E26" s="354" t="s">
        <v>785</v>
      </c>
      <c r="F26" s="452"/>
      <c r="G26" s="684" t="s">
        <v>1387</v>
      </c>
      <c r="H26" s="480" t="s">
        <v>1387</v>
      </c>
      <c r="I26" s="462"/>
      <c r="J26" s="455"/>
    </row>
    <row r="27" spans="1:249" ht="38.25">
      <c r="A27" s="452" t="s">
        <v>365</v>
      </c>
      <c r="B27" s="354" t="s">
        <v>817</v>
      </c>
      <c r="C27" s="452" t="s">
        <v>21</v>
      </c>
      <c r="D27" s="452" t="s">
        <v>8</v>
      </c>
      <c r="E27" s="354" t="s">
        <v>818</v>
      </c>
      <c r="F27" s="452" t="s">
        <v>788</v>
      </c>
      <c r="G27" s="460" t="s">
        <v>819</v>
      </c>
      <c r="H27" s="480" t="s">
        <v>1385</v>
      </c>
      <c r="I27" s="462" t="s">
        <v>71</v>
      </c>
      <c r="J27" s="455"/>
    </row>
    <row r="28" spans="1:249" ht="12.75">
      <c r="A28" s="452" t="s">
        <v>365</v>
      </c>
      <c r="B28" s="354" t="s">
        <v>820</v>
      </c>
      <c r="C28" s="452" t="s">
        <v>21</v>
      </c>
      <c r="D28" s="452" t="s">
        <v>8</v>
      </c>
      <c r="E28" s="354" t="s">
        <v>697</v>
      </c>
      <c r="F28" s="452" t="s">
        <v>788</v>
      </c>
      <c r="G28" s="684" t="s">
        <v>1387</v>
      </c>
      <c r="H28" s="480" t="s">
        <v>1387</v>
      </c>
      <c r="I28" s="462"/>
      <c r="J28" s="455"/>
    </row>
    <row r="29" spans="1:249" ht="12.75">
      <c r="A29" s="452" t="s">
        <v>365</v>
      </c>
      <c r="B29" s="354" t="s">
        <v>784</v>
      </c>
      <c r="C29" s="452" t="s">
        <v>21</v>
      </c>
      <c r="D29" s="452" t="s">
        <v>8</v>
      </c>
      <c r="E29" s="354" t="s">
        <v>697</v>
      </c>
      <c r="F29" s="452" t="s">
        <v>786</v>
      </c>
      <c r="G29" s="684" t="s">
        <v>1387</v>
      </c>
      <c r="H29" s="480" t="s">
        <v>1387</v>
      </c>
      <c r="I29" s="462"/>
      <c r="J29" s="455"/>
    </row>
    <row r="30" spans="1:249" ht="12.75">
      <c r="A30" s="452" t="s">
        <v>365</v>
      </c>
      <c r="B30" s="354" t="s">
        <v>789</v>
      </c>
      <c r="C30" s="452" t="s">
        <v>21</v>
      </c>
      <c r="D30" s="452" t="s">
        <v>8</v>
      </c>
      <c r="E30" s="354" t="s">
        <v>697</v>
      </c>
      <c r="F30" s="452" t="s">
        <v>786</v>
      </c>
      <c r="G30" s="684" t="s">
        <v>1387</v>
      </c>
      <c r="H30" s="480" t="s">
        <v>1387</v>
      </c>
      <c r="I30" s="462"/>
      <c r="J30" s="455"/>
    </row>
    <row r="31" spans="1:249" ht="12.75">
      <c r="A31" s="452" t="s">
        <v>365</v>
      </c>
      <c r="B31" s="354" t="s">
        <v>790</v>
      </c>
      <c r="C31" s="452" t="s">
        <v>21</v>
      </c>
      <c r="D31" s="452" t="s">
        <v>8</v>
      </c>
      <c r="E31" s="354" t="s">
        <v>821</v>
      </c>
      <c r="F31" s="452" t="s">
        <v>786</v>
      </c>
      <c r="G31" s="684" t="s">
        <v>1387</v>
      </c>
      <c r="H31" s="480" t="s">
        <v>1387</v>
      </c>
      <c r="I31" s="462"/>
      <c r="J31" s="455"/>
    </row>
    <row r="32" spans="1:249" ht="12.75">
      <c r="A32" s="452" t="s">
        <v>365</v>
      </c>
      <c r="B32" s="354" t="s">
        <v>790</v>
      </c>
      <c r="C32" s="452" t="s">
        <v>21</v>
      </c>
      <c r="D32" s="452" t="s">
        <v>8</v>
      </c>
      <c r="E32" s="354" t="s">
        <v>822</v>
      </c>
      <c r="F32" s="452" t="s">
        <v>786</v>
      </c>
      <c r="G32" s="684" t="s">
        <v>1387</v>
      </c>
      <c r="H32" s="480" t="s">
        <v>1387</v>
      </c>
      <c r="I32" s="462"/>
      <c r="J32" s="455"/>
    </row>
    <row r="33" spans="1:10" ht="25.5">
      <c r="A33" s="452" t="s">
        <v>365</v>
      </c>
      <c r="B33" s="354" t="s">
        <v>823</v>
      </c>
      <c r="C33" s="452" t="s">
        <v>21</v>
      </c>
      <c r="D33" s="452" t="s">
        <v>8</v>
      </c>
      <c r="E33" s="354" t="s">
        <v>697</v>
      </c>
      <c r="F33" s="452" t="s">
        <v>788</v>
      </c>
      <c r="G33" s="684" t="s">
        <v>1387</v>
      </c>
      <c r="H33" s="480" t="s">
        <v>1387</v>
      </c>
      <c r="I33" s="462"/>
      <c r="J33" s="455"/>
    </row>
    <row r="34" spans="1:10" ht="12.75">
      <c r="A34" s="452" t="s">
        <v>365</v>
      </c>
      <c r="B34" s="354" t="s">
        <v>824</v>
      </c>
      <c r="C34" s="452" t="s">
        <v>21</v>
      </c>
      <c r="D34" s="452" t="s">
        <v>8</v>
      </c>
      <c r="E34" s="354" t="s">
        <v>697</v>
      </c>
      <c r="F34" s="452" t="s">
        <v>788</v>
      </c>
      <c r="G34" s="481" t="s">
        <v>1386</v>
      </c>
      <c r="H34" s="480" t="s">
        <v>1384</v>
      </c>
      <c r="I34" s="462"/>
      <c r="J34" s="455"/>
    </row>
    <row r="35" spans="1:10" ht="25.5">
      <c r="A35" s="452" t="s">
        <v>365</v>
      </c>
      <c r="B35" s="354" t="s">
        <v>98</v>
      </c>
      <c r="C35" s="452" t="s">
        <v>21</v>
      </c>
      <c r="D35" s="452" t="s">
        <v>8</v>
      </c>
      <c r="E35" s="354" t="s">
        <v>825</v>
      </c>
      <c r="F35" s="452" t="s">
        <v>786</v>
      </c>
      <c r="G35" s="460" t="s">
        <v>826</v>
      </c>
      <c r="H35" s="480" t="s">
        <v>1384</v>
      </c>
      <c r="I35" s="462" t="s">
        <v>71</v>
      </c>
      <c r="J35" s="676" t="s">
        <v>1389</v>
      </c>
    </row>
    <row r="36" spans="1:10" ht="12.75">
      <c r="A36" s="452" t="s">
        <v>365</v>
      </c>
      <c r="B36" s="354" t="s">
        <v>98</v>
      </c>
      <c r="C36" s="452" t="s">
        <v>21</v>
      </c>
      <c r="D36" s="452" t="s">
        <v>8</v>
      </c>
      <c r="E36" s="354" t="s">
        <v>827</v>
      </c>
      <c r="F36" s="452" t="s">
        <v>786</v>
      </c>
      <c r="G36" s="684" t="s">
        <v>1387</v>
      </c>
      <c r="H36" s="480" t="s">
        <v>1387</v>
      </c>
      <c r="I36" s="462"/>
      <c r="J36" s="455"/>
    </row>
    <row r="37" spans="1:10" ht="25.5">
      <c r="A37" s="452" t="s">
        <v>365</v>
      </c>
      <c r="B37" s="354" t="s">
        <v>828</v>
      </c>
      <c r="C37" s="452" t="s">
        <v>21</v>
      </c>
      <c r="D37" s="452" t="s">
        <v>8</v>
      </c>
      <c r="E37" s="354" t="s">
        <v>697</v>
      </c>
      <c r="F37" s="452" t="s">
        <v>788</v>
      </c>
      <c r="G37" s="481" t="s">
        <v>1386</v>
      </c>
      <c r="H37" s="480" t="s">
        <v>1384</v>
      </c>
      <c r="I37" s="462"/>
      <c r="J37" s="455"/>
    </row>
    <row r="38" spans="1:10" ht="12.75">
      <c r="A38" s="452" t="s">
        <v>365</v>
      </c>
      <c r="B38" s="354" t="s">
        <v>829</v>
      </c>
      <c r="C38" s="452" t="s">
        <v>21</v>
      </c>
      <c r="D38" s="452" t="s">
        <v>8</v>
      </c>
      <c r="E38" s="354" t="s">
        <v>697</v>
      </c>
      <c r="F38" s="452" t="s">
        <v>788</v>
      </c>
      <c r="G38" s="481" t="s">
        <v>1386</v>
      </c>
      <c r="H38" s="480" t="s">
        <v>1385</v>
      </c>
      <c r="I38" s="462"/>
      <c r="J38" s="455"/>
    </row>
    <row r="39" spans="1:10" ht="25.5">
      <c r="A39" s="452" t="s">
        <v>365</v>
      </c>
      <c r="B39" s="354" t="s">
        <v>798</v>
      </c>
      <c r="C39" s="452" t="s">
        <v>21</v>
      </c>
      <c r="D39" s="452" t="s">
        <v>8</v>
      </c>
      <c r="E39" s="354" t="s">
        <v>830</v>
      </c>
      <c r="F39" s="452" t="s">
        <v>786</v>
      </c>
      <c r="G39" s="481" t="s">
        <v>1386</v>
      </c>
      <c r="H39" s="480" t="s">
        <v>1384</v>
      </c>
      <c r="I39" s="462"/>
      <c r="J39" s="455"/>
    </row>
    <row r="40" spans="1:10" ht="12.75">
      <c r="A40" s="452" t="s">
        <v>365</v>
      </c>
      <c r="B40" s="354" t="s">
        <v>831</v>
      </c>
      <c r="C40" s="452" t="s">
        <v>21</v>
      </c>
      <c r="D40" s="452" t="s">
        <v>8</v>
      </c>
      <c r="E40" s="354" t="s">
        <v>697</v>
      </c>
      <c r="F40" s="452" t="s">
        <v>788</v>
      </c>
      <c r="G40" s="684" t="s">
        <v>1387</v>
      </c>
      <c r="H40" s="480" t="s">
        <v>1387</v>
      </c>
      <c r="I40" s="462"/>
      <c r="J40" s="455"/>
    </row>
    <row r="41" spans="1:10" ht="25.5">
      <c r="A41" s="452" t="s">
        <v>365</v>
      </c>
      <c r="B41" s="354" t="s">
        <v>105</v>
      </c>
      <c r="C41" s="452" t="s">
        <v>21</v>
      </c>
      <c r="D41" s="452" t="s">
        <v>8</v>
      </c>
      <c r="E41" s="354" t="s">
        <v>118</v>
      </c>
      <c r="F41" s="452" t="s">
        <v>786</v>
      </c>
      <c r="G41" s="481" t="s">
        <v>1386</v>
      </c>
      <c r="H41" s="480" t="s">
        <v>1384</v>
      </c>
      <c r="I41" s="462"/>
      <c r="J41" s="455"/>
    </row>
    <row r="42" spans="1:10" ht="25.5">
      <c r="A42" s="452" t="s">
        <v>365</v>
      </c>
      <c r="B42" s="354" t="s">
        <v>799</v>
      </c>
      <c r="C42" s="452" t="s">
        <v>23</v>
      </c>
      <c r="D42" s="452" t="s">
        <v>8</v>
      </c>
      <c r="E42" s="354" t="s">
        <v>800</v>
      </c>
      <c r="F42" s="452" t="s">
        <v>786</v>
      </c>
      <c r="G42" s="460" t="s">
        <v>801</v>
      </c>
      <c r="H42" s="480" t="s">
        <v>1385</v>
      </c>
      <c r="I42" s="462" t="s">
        <v>71</v>
      </c>
      <c r="J42" s="455"/>
    </row>
    <row r="43" spans="1:10" ht="25.5">
      <c r="A43" s="452" t="s">
        <v>365</v>
      </c>
      <c r="B43" s="354" t="s">
        <v>101</v>
      </c>
      <c r="C43" s="452" t="s">
        <v>21</v>
      </c>
      <c r="D43" s="452" t="s">
        <v>8</v>
      </c>
      <c r="E43" s="354" t="s">
        <v>832</v>
      </c>
      <c r="F43" s="452" t="s">
        <v>786</v>
      </c>
      <c r="G43" s="684" t="s">
        <v>1387</v>
      </c>
      <c r="H43" s="480" t="s">
        <v>1387</v>
      </c>
      <c r="I43" s="462"/>
      <c r="J43" s="455"/>
    </row>
    <row r="44" spans="1:10" ht="12.75">
      <c r="A44" s="452" t="s">
        <v>365</v>
      </c>
      <c r="B44" s="354" t="s">
        <v>802</v>
      </c>
      <c r="C44" s="452" t="s">
        <v>21</v>
      </c>
      <c r="D44" s="452" t="s">
        <v>8</v>
      </c>
      <c r="E44" s="354" t="s">
        <v>833</v>
      </c>
      <c r="F44" s="452" t="s">
        <v>786</v>
      </c>
      <c r="G44" s="684" t="s">
        <v>1387</v>
      </c>
      <c r="H44" s="480" t="s">
        <v>1387</v>
      </c>
      <c r="I44" s="462"/>
      <c r="J44" s="455"/>
    </row>
    <row r="45" spans="1:10" ht="12.75">
      <c r="A45" s="452" t="s">
        <v>834</v>
      </c>
      <c r="B45" s="354" t="s">
        <v>88</v>
      </c>
      <c r="C45" s="452" t="s">
        <v>21</v>
      </c>
      <c r="D45" s="452" t="s">
        <v>8</v>
      </c>
      <c r="E45" s="354" t="s">
        <v>697</v>
      </c>
      <c r="F45" s="452" t="s">
        <v>786</v>
      </c>
      <c r="G45" s="460" t="s">
        <v>835</v>
      </c>
      <c r="H45" s="480" t="s">
        <v>1385</v>
      </c>
      <c r="I45" s="462" t="s">
        <v>71</v>
      </c>
      <c r="J45" s="455"/>
    </row>
    <row r="46" spans="1:10" ht="12.75">
      <c r="A46" s="452" t="s">
        <v>365</v>
      </c>
      <c r="B46" s="354" t="s">
        <v>803</v>
      </c>
      <c r="C46" s="452" t="s">
        <v>21</v>
      </c>
      <c r="D46" s="452" t="s">
        <v>8</v>
      </c>
      <c r="E46" s="354" t="s">
        <v>836</v>
      </c>
      <c r="F46" s="452" t="s">
        <v>786</v>
      </c>
      <c r="G46" s="481" t="s">
        <v>1386</v>
      </c>
      <c r="H46" s="480" t="s">
        <v>1384</v>
      </c>
      <c r="I46" s="462"/>
      <c r="J46" s="455"/>
    </row>
    <row r="47" spans="1:10" ht="25.5">
      <c r="A47" s="452" t="s">
        <v>365</v>
      </c>
      <c r="B47" s="354" t="s">
        <v>837</v>
      </c>
      <c r="C47" s="452" t="s">
        <v>21</v>
      </c>
      <c r="D47" s="452" t="s">
        <v>8</v>
      </c>
      <c r="E47" s="354" t="s">
        <v>838</v>
      </c>
      <c r="F47" s="452" t="s">
        <v>788</v>
      </c>
      <c r="G47" s="684" t="s">
        <v>1387</v>
      </c>
      <c r="H47" s="480" t="s">
        <v>1387</v>
      </c>
      <c r="I47" s="462"/>
      <c r="J47" s="455"/>
    </row>
    <row r="48" spans="1:10" ht="25.5">
      <c r="A48" s="452" t="s">
        <v>365</v>
      </c>
      <c r="B48" s="354" t="s">
        <v>839</v>
      </c>
      <c r="C48" s="452" t="s">
        <v>21</v>
      </c>
      <c r="D48" s="452" t="s">
        <v>8</v>
      </c>
      <c r="E48" s="354" t="s">
        <v>697</v>
      </c>
      <c r="F48" s="452" t="s">
        <v>786</v>
      </c>
      <c r="G48" s="481" t="s">
        <v>1386</v>
      </c>
      <c r="H48" s="480" t="s">
        <v>636</v>
      </c>
      <c r="I48" s="462"/>
      <c r="J48" s="676" t="s">
        <v>1392</v>
      </c>
    </row>
    <row r="49" spans="1:10" ht="63.75">
      <c r="A49" s="452" t="s">
        <v>365</v>
      </c>
      <c r="B49" s="354" t="s">
        <v>810</v>
      </c>
      <c r="C49" s="452" t="s">
        <v>21</v>
      </c>
      <c r="D49" s="452" t="s">
        <v>8</v>
      </c>
      <c r="E49" s="354" t="s">
        <v>811</v>
      </c>
      <c r="F49" s="452" t="s">
        <v>786</v>
      </c>
      <c r="G49" s="460" t="s">
        <v>812</v>
      </c>
      <c r="H49" s="480" t="s">
        <v>1384</v>
      </c>
      <c r="I49" s="462" t="s">
        <v>71</v>
      </c>
      <c r="J49" s="676" t="s">
        <v>1388</v>
      </c>
    </row>
    <row r="50" spans="1:10" ht="12.75">
      <c r="A50" s="452" t="s">
        <v>365</v>
      </c>
      <c r="B50" s="354" t="s">
        <v>840</v>
      </c>
      <c r="C50" s="452" t="s">
        <v>21</v>
      </c>
      <c r="D50" s="452" t="s">
        <v>8</v>
      </c>
      <c r="E50" s="354" t="s">
        <v>697</v>
      </c>
      <c r="F50" s="452" t="s">
        <v>788</v>
      </c>
      <c r="G50" s="481" t="s">
        <v>1386</v>
      </c>
      <c r="H50" s="480" t="s">
        <v>1384</v>
      </c>
      <c r="I50" s="462"/>
      <c r="J50" s="455"/>
    </row>
    <row r="51" spans="1:10" ht="12.75">
      <c r="A51" s="452" t="s">
        <v>365</v>
      </c>
      <c r="B51" s="354" t="s">
        <v>841</v>
      </c>
      <c r="C51" s="452" t="s">
        <v>21</v>
      </c>
      <c r="D51" s="452" t="s">
        <v>8</v>
      </c>
      <c r="E51" s="354" t="s">
        <v>697</v>
      </c>
      <c r="F51" s="452" t="s">
        <v>786</v>
      </c>
      <c r="G51" s="684" t="s">
        <v>1387</v>
      </c>
      <c r="H51" s="480" t="s">
        <v>1387</v>
      </c>
      <c r="I51" s="462"/>
      <c r="J51" s="455"/>
    </row>
    <row r="52" spans="1:10" ht="12.75">
      <c r="A52" s="452" t="s">
        <v>365</v>
      </c>
      <c r="B52" s="354" t="s">
        <v>842</v>
      </c>
      <c r="C52" s="452" t="s">
        <v>21</v>
      </c>
      <c r="D52" s="452" t="s">
        <v>8</v>
      </c>
      <c r="E52" s="354" t="s">
        <v>697</v>
      </c>
      <c r="F52" s="452" t="s">
        <v>786</v>
      </c>
      <c r="G52" s="684" t="s">
        <v>1387</v>
      </c>
      <c r="H52" s="480" t="s">
        <v>1387</v>
      </c>
      <c r="I52" s="462"/>
      <c r="J52" s="455"/>
    </row>
    <row r="53" spans="1:10" ht="12.75">
      <c r="A53" s="452" t="s">
        <v>365</v>
      </c>
      <c r="B53" s="354" t="s">
        <v>85</v>
      </c>
      <c r="C53" s="452" t="s">
        <v>21</v>
      </c>
      <c r="D53" s="452" t="s">
        <v>8</v>
      </c>
      <c r="E53" s="354" t="s">
        <v>843</v>
      </c>
      <c r="F53" s="452" t="s">
        <v>786</v>
      </c>
      <c r="G53" s="481" t="s">
        <v>1386</v>
      </c>
      <c r="H53" s="480" t="s">
        <v>1384</v>
      </c>
      <c r="I53" s="462"/>
      <c r="J53" s="455"/>
    </row>
    <row r="54" spans="1:10" ht="12.75">
      <c r="A54" s="452" t="s">
        <v>365</v>
      </c>
      <c r="B54" s="354" t="s">
        <v>844</v>
      </c>
      <c r="C54" s="452" t="s">
        <v>21</v>
      </c>
      <c r="D54" s="452" t="s">
        <v>8</v>
      </c>
      <c r="E54" s="354" t="s">
        <v>697</v>
      </c>
      <c r="F54" s="452" t="s">
        <v>786</v>
      </c>
      <c r="G54" s="684" t="s">
        <v>1387</v>
      </c>
      <c r="H54" s="480" t="s">
        <v>1387</v>
      </c>
      <c r="I54" s="462"/>
      <c r="J54" s="455"/>
    </row>
    <row r="55" spans="1:10" ht="12.75">
      <c r="A55" s="452" t="s">
        <v>365</v>
      </c>
      <c r="B55" s="354" t="s">
        <v>845</v>
      </c>
      <c r="C55" s="452" t="s">
        <v>21</v>
      </c>
      <c r="D55" s="452" t="s">
        <v>8</v>
      </c>
      <c r="E55" s="354" t="s">
        <v>830</v>
      </c>
      <c r="F55" s="452" t="s">
        <v>788</v>
      </c>
      <c r="G55" s="684" t="s">
        <v>1387</v>
      </c>
      <c r="H55" s="480" t="s">
        <v>1387</v>
      </c>
      <c r="I55" s="462"/>
      <c r="J55" s="455"/>
    </row>
    <row r="56" spans="1:10" ht="12.75">
      <c r="A56" s="452" t="s">
        <v>365</v>
      </c>
      <c r="B56" s="354" t="s">
        <v>784</v>
      </c>
      <c r="C56" s="452" t="s">
        <v>19</v>
      </c>
      <c r="D56" s="452" t="s">
        <v>8</v>
      </c>
      <c r="E56" s="354" t="s">
        <v>846</v>
      </c>
      <c r="F56" s="452" t="s">
        <v>786</v>
      </c>
      <c r="G56" s="684" t="s">
        <v>1387</v>
      </c>
      <c r="H56" s="480" t="s">
        <v>1387</v>
      </c>
      <c r="I56" s="462"/>
      <c r="J56" s="455"/>
    </row>
    <row r="57" spans="1:10" ht="12.75">
      <c r="A57" s="452" t="s">
        <v>365</v>
      </c>
      <c r="B57" s="354" t="s">
        <v>790</v>
      </c>
      <c r="C57" s="452" t="s">
        <v>19</v>
      </c>
      <c r="D57" s="452" t="s">
        <v>8</v>
      </c>
      <c r="E57" s="354" t="s">
        <v>847</v>
      </c>
      <c r="F57" s="452" t="s">
        <v>786</v>
      </c>
      <c r="G57" s="684" t="s">
        <v>1387</v>
      </c>
      <c r="H57" s="480" t="s">
        <v>1387</v>
      </c>
      <c r="I57" s="462"/>
      <c r="J57" s="455"/>
    </row>
    <row r="58" spans="1:10" ht="12.75">
      <c r="A58" s="452" t="s">
        <v>365</v>
      </c>
      <c r="B58" s="354" t="s">
        <v>790</v>
      </c>
      <c r="C58" s="452" t="s">
        <v>19</v>
      </c>
      <c r="D58" s="452" t="s">
        <v>8</v>
      </c>
      <c r="E58" s="354" t="s">
        <v>848</v>
      </c>
      <c r="F58" s="452" t="s">
        <v>786</v>
      </c>
      <c r="G58" s="684" t="s">
        <v>1387</v>
      </c>
      <c r="H58" s="480" t="s">
        <v>1387</v>
      </c>
      <c r="I58" s="462"/>
      <c r="J58" s="455"/>
    </row>
    <row r="59" spans="1:10" ht="12.75">
      <c r="A59" s="452" t="s">
        <v>365</v>
      </c>
      <c r="B59" s="354" t="s">
        <v>790</v>
      </c>
      <c r="C59" s="452" t="s">
        <v>19</v>
      </c>
      <c r="D59" s="452" t="s">
        <v>8</v>
      </c>
      <c r="E59" s="354" t="s">
        <v>849</v>
      </c>
      <c r="F59" s="452" t="s">
        <v>786</v>
      </c>
      <c r="G59" s="684" t="s">
        <v>1387</v>
      </c>
      <c r="H59" s="480" t="s">
        <v>1387</v>
      </c>
      <c r="I59" s="462"/>
      <c r="J59" s="455"/>
    </row>
    <row r="60" spans="1:10" ht="12.75">
      <c r="A60" s="452" t="s">
        <v>365</v>
      </c>
      <c r="B60" s="354" t="s">
        <v>790</v>
      </c>
      <c r="C60" s="452" t="s">
        <v>19</v>
      </c>
      <c r="D60" s="452" t="s">
        <v>8</v>
      </c>
      <c r="E60" s="354" t="s">
        <v>850</v>
      </c>
      <c r="F60" s="452" t="s">
        <v>786</v>
      </c>
      <c r="G60" s="684" t="s">
        <v>1387</v>
      </c>
      <c r="H60" s="480" t="s">
        <v>1387</v>
      </c>
      <c r="I60" s="462"/>
      <c r="J60" s="455"/>
    </row>
    <row r="61" spans="1:10" ht="12.75">
      <c r="A61" s="452" t="s">
        <v>365</v>
      </c>
      <c r="B61" s="354" t="s">
        <v>790</v>
      </c>
      <c r="C61" s="452" t="s">
        <v>19</v>
      </c>
      <c r="D61" s="452" t="s">
        <v>8</v>
      </c>
      <c r="E61" s="354" t="s">
        <v>851</v>
      </c>
      <c r="F61" s="452" t="s">
        <v>786</v>
      </c>
      <c r="G61" s="684" t="s">
        <v>1387</v>
      </c>
      <c r="H61" s="480" t="s">
        <v>1387</v>
      </c>
      <c r="I61" s="462"/>
      <c r="J61" s="455"/>
    </row>
    <row r="62" spans="1:10" ht="12.75">
      <c r="A62" s="452" t="s">
        <v>365</v>
      </c>
      <c r="B62" s="354" t="s">
        <v>852</v>
      </c>
      <c r="C62" s="452" t="s">
        <v>19</v>
      </c>
      <c r="D62" s="452" t="s">
        <v>8</v>
      </c>
      <c r="E62" s="354" t="s">
        <v>853</v>
      </c>
      <c r="F62" s="452" t="s">
        <v>788</v>
      </c>
      <c r="G62" s="684" t="s">
        <v>1387</v>
      </c>
      <c r="H62" s="480" t="s">
        <v>1387</v>
      </c>
      <c r="I62" s="462"/>
      <c r="J62" s="455"/>
    </row>
    <row r="63" spans="1:10" ht="12.75">
      <c r="A63" s="452" t="s">
        <v>365</v>
      </c>
      <c r="B63" s="354" t="s">
        <v>854</v>
      </c>
      <c r="C63" s="452" t="s">
        <v>19</v>
      </c>
      <c r="D63" s="452" t="s">
        <v>8</v>
      </c>
      <c r="E63" s="354" t="s">
        <v>853</v>
      </c>
      <c r="F63" s="452" t="s">
        <v>788</v>
      </c>
      <c r="G63" s="684" t="s">
        <v>1387</v>
      </c>
      <c r="H63" s="480" t="s">
        <v>1387</v>
      </c>
      <c r="I63" s="462"/>
      <c r="J63" s="455"/>
    </row>
    <row r="64" spans="1:10" ht="12.75">
      <c r="A64" s="452" t="s">
        <v>365</v>
      </c>
      <c r="B64" s="354" t="s">
        <v>98</v>
      </c>
      <c r="C64" s="452" t="s">
        <v>19</v>
      </c>
      <c r="D64" s="452" t="s">
        <v>8</v>
      </c>
      <c r="E64" s="354" t="s">
        <v>847</v>
      </c>
      <c r="F64" s="452" t="s">
        <v>786</v>
      </c>
      <c r="G64" s="684" t="s">
        <v>1387</v>
      </c>
      <c r="H64" s="480" t="s">
        <v>1387</v>
      </c>
      <c r="I64" s="462"/>
      <c r="J64" s="455"/>
    </row>
    <row r="65" spans="1:10" ht="12.75">
      <c r="A65" s="452" t="s">
        <v>365</v>
      </c>
      <c r="B65" s="354" t="s">
        <v>98</v>
      </c>
      <c r="C65" s="452" t="s">
        <v>19</v>
      </c>
      <c r="D65" s="452" t="s">
        <v>8</v>
      </c>
      <c r="E65" s="354" t="s">
        <v>855</v>
      </c>
      <c r="F65" s="452" t="s">
        <v>786</v>
      </c>
      <c r="G65" s="684" t="s">
        <v>1387</v>
      </c>
      <c r="H65" s="480" t="s">
        <v>1387</v>
      </c>
      <c r="I65" s="462"/>
      <c r="J65" s="455"/>
    </row>
    <row r="66" spans="1:10" ht="12.75">
      <c r="A66" s="452" t="s">
        <v>365</v>
      </c>
      <c r="B66" s="354" t="s">
        <v>829</v>
      </c>
      <c r="C66" s="452" t="s">
        <v>19</v>
      </c>
      <c r="D66" s="452" t="s">
        <v>8</v>
      </c>
      <c r="E66" s="354" t="s">
        <v>856</v>
      </c>
      <c r="F66" s="452" t="s">
        <v>788</v>
      </c>
      <c r="G66" s="684" t="s">
        <v>1387</v>
      </c>
      <c r="H66" s="480" t="s">
        <v>1387</v>
      </c>
      <c r="I66" s="462"/>
      <c r="J66" s="455"/>
    </row>
    <row r="67" spans="1:10" ht="12.75">
      <c r="A67" s="452" t="s">
        <v>365</v>
      </c>
      <c r="B67" s="354" t="s">
        <v>857</v>
      </c>
      <c r="C67" s="452" t="s">
        <v>19</v>
      </c>
      <c r="D67" s="452" t="s">
        <v>8</v>
      </c>
      <c r="E67" s="354" t="s">
        <v>853</v>
      </c>
      <c r="F67" s="452" t="s">
        <v>788</v>
      </c>
      <c r="G67" s="684" t="s">
        <v>1387</v>
      </c>
      <c r="H67" s="480" t="s">
        <v>1387</v>
      </c>
      <c r="I67" s="462"/>
      <c r="J67" s="455"/>
    </row>
    <row r="68" spans="1:10" ht="12.75">
      <c r="A68" s="452" t="s">
        <v>365</v>
      </c>
      <c r="B68" s="354" t="s">
        <v>858</v>
      </c>
      <c r="C68" s="452" t="s">
        <v>19</v>
      </c>
      <c r="D68" s="452" t="s">
        <v>8</v>
      </c>
      <c r="E68" s="354" t="s">
        <v>856</v>
      </c>
      <c r="F68" s="452" t="s">
        <v>788</v>
      </c>
      <c r="G68" s="684" t="s">
        <v>1387</v>
      </c>
      <c r="H68" s="480" t="s">
        <v>1387</v>
      </c>
      <c r="I68" s="462"/>
      <c r="J68" s="455"/>
    </row>
    <row r="69" spans="1:10" ht="12.75">
      <c r="A69" s="452" t="s">
        <v>365</v>
      </c>
      <c r="B69" s="354" t="s">
        <v>88</v>
      </c>
      <c r="C69" s="452" t="s">
        <v>19</v>
      </c>
      <c r="D69" s="452" t="s">
        <v>8</v>
      </c>
      <c r="E69" s="354" t="s">
        <v>856</v>
      </c>
      <c r="F69" s="452" t="s">
        <v>788</v>
      </c>
      <c r="G69" s="684" t="s">
        <v>1387</v>
      </c>
      <c r="H69" s="480" t="s">
        <v>1387</v>
      </c>
      <c r="I69" s="462"/>
      <c r="J69" s="455"/>
    </row>
    <row r="70" spans="1:10" ht="25.5">
      <c r="A70" s="452" t="s">
        <v>365</v>
      </c>
      <c r="B70" s="354" t="s">
        <v>837</v>
      </c>
      <c r="C70" s="452" t="s">
        <v>19</v>
      </c>
      <c r="D70" s="452" t="s">
        <v>8</v>
      </c>
      <c r="E70" s="354" t="s">
        <v>856</v>
      </c>
      <c r="F70" s="452" t="s">
        <v>788</v>
      </c>
      <c r="G70" s="684" t="s">
        <v>1387</v>
      </c>
      <c r="H70" s="480" t="s">
        <v>1387</v>
      </c>
      <c r="I70" s="462"/>
      <c r="J70" s="455"/>
    </row>
    <row r="71" spans="1:10" ht="12.75">
      <c r="A71" s="452" t="s">
        <v>365</v>
      </c>
      <c r="B71" s="354" t="s">
        <v>809</v>
      </c>
      <c r="C71" s="452" t="s">
        <v>19</v>
      </c>
      <c r="D71" s="452" t="s">
        <v>8</v>
      </c>
      <c r="E71" s="354" t="s">
        <v>859</v>
      </c>
      <c r="F71" s="452" t="s">
        <v>786</v>
      </c>
      <c r="G71" s="684" t="s">
        <v>1387</v>
      </c>
      <c r="H71" s="480" t="s">
        <v>1387</v>
      </c>
      <c r="I71" s="462"/>
      <c r="J71" s="455"/>
    </row>
    <row r="72" spans="1:10" ht="12.75">
      <c r="A72" s="452" t="s">
        <v>365</v>
      </c>
      <c r="B72" s="354" t="s">
        <v>809</v>
      </c>
      <c r="C72" s="452" t="s">
        <v>19</v>
      </c>
      <c r="D72" s="452" t="s">
        <v>8</v>
      </c>
      <c r="E72" s="354" t="s">
        <v>860</v>
      </c>
      <c r="F72" s="452" t="s">
        <v>786</v>
      </c>
      <c r="G72" s="684" t="s">
        <v>1387</v>
      </c>
      <c r="H72" s="480" t="s">
        <v>1387</v>
      </c>
      <c r="I72" s="462"/>
      <c r="J72" s="455"/>
    </row>
    <row r="73" spans="1:10" ht="12.75">
      <c r="A73" s="452" t="s">
        <v>365</v>
      </c>
      <c r="B73" s="354" t="s">
        <v>809</v>
      </c>
      <c r="C73" s="452" t="s">
        <v>19</v>
      </c>
      <c r="D73" s="452" t="s">
        <v>8</v>
      </c>
      <c r="E73" s="354" t="s">
        <v>860</v>
      </c>
      <c r="F73" s="452" t="s">
        <v>786</v>
      </c>
      <c r="G73" s="684" t="s">
        <v>1387</v>
      </c>
      <c r="H73" s="480" t="s">
        <v>1387</v>
      </c>
      <c r="I73" s="462"/>
      <c r="J73" s="455"/>
    </row>
    <row r="74" spans="1:10" ht="12.75">
      <c r="A74" s="452" t="s">
        <v>365</v>
      </c>
      <c r="B74" s="354" t="s">
        <v>861</v>
      </c>
      <c r="C74" s="452" t="s">
        <v>19</v>
      </c>
      <c r="D74" s="452" t="s">
        <v>8</v>
      </c>
      <c r="E74" s="354" t="s">
        <v>856</v>
      </c>
      <c r="F74" s="452" t="s">
        <v>788</v>
      </c>
      <c r="G74" s="684" t="s">
        <v>1387</v>
      </c>
      <c r="H74" s="480" t="s">
        <v>1387</v>
      </c>
      <c r="I74" s="462"/>
      <c r="J74" s="455"/>
    </row>
    <row r="75" spans="1:10" ht="12.75">
      <c r="A75" s="452" t="s">
        <v>365</v>
      </c>
      <c r="B75" s="354" t="s">
        <v>862</v>
      </c>
      <c r="C75" s="452" t="s">
        <v>19</v>
      </c>
      <c r="D75" s="452" t="s">
        <v>8</v>
      </c>
      <c r="E75" s="354" t="s">
        <v>853</v>
      </c>
      <c r="F75" s="452" t="s">
        <v>788</v>
      </c>
      <c r="G75" s="684" t="s">
        <v>1387</v>
      </c>
      <c r="H75" s="480" t="s">
        <v>1387</v>
      </c>
      <c r="I75" s="462"/>
      <c r="J75" s="455"/>
    </row>
    <row r="76" spans="1:10" ht="12.75">
      <c r="A76" s="452" t="s">
        <v>365</v>
      </c>
      <c r="B76" s="354" t="s">
        <v>840</v>
      </c>
      <c r="C76" s="452" t="s">
        <v>19</v>
      </c>
      <c r="D76" s="452" t="s">
        <v>8</v>
      </c>
      <c r="E76" s="354" t="s">
        <v>856</v>
      </c>
      <c r="F76" s="452" t="s">
        <v>788</v>
      </c>
      <c r="G76" s="684" t="s">
        <v>1387</v>
      </c>
      <c r="H76" s="480" t="s">
        <v>1387</v>
      </c>
      <c r="I76" s="462"/>
      <c r="J76" s="455"/>
    </row>
    <row r="77" spans="1:10" ht="12.75">
      <c r="A77" s="452" t="s">
        <v>365</v>
      </c>
      <c r="B77" s="354" t="s">
        <v>85</v>
      </c>
      <c r="C77" s="452" t="s">
        <v>19</v>
      </c>
      <c r="D77" s="452" t="s">
        <v>8</v>
      </c>
      <c r="E77" s="689" t="s">
        <v>863</v>
      </c>
      <c r="F77" s="452" t="s">
        <v>786</v>
      </c>
      <c r="G77" s="684" t="s">
        <v>1387</v>
      </c>
      <c r="H77" s="480" t="s">
        <v>1387</v>
      </c>
      <c r="I77" s="462"/>
      <c r="J77" s="455"/>
    </row>
    <row r="78" spans="1:10" ht="12.75">
      <c r="A78" s="452" t="s">
        <v>365</v>
      </c>
      <c r="B78" s="354" t="s">
        <v>844</v>
      </c>
      <c r="C78" s="452" t="s">
        <v>19</v>
      </c>
      <c r="D78" s="452" t="s">
        <v>8</v>
      </c>
      <c r="E78" s="354" t="s">
        <v>856</v>
      </c>
      <c r="F78" s="452" t="s">
        <v>786</v>
      </c>
      <c r="G78" s="684" t="s">
        <v>1387</v>
      </c>
      <c r="H78" s="480" t="s">
        <v>1387</v>
      </c>
      <c r="I78" s="462"/>
      <c r="J78" s="455"/>
    </row>
    <row r="79" spans="1:10" ht="12.75">
      <c r="A79" s="452" t="s">
        <v>365</v>
      </c>
      <c r="B79" s="399" t="s">
        <v>820</v>
      </c>
      <c r="C79" s="452" t="s">
        <v>21</v>
      </c>
      <c r="D79" s="452" t="s">
        <v>8</v>
      </c>
      <c r="E79" s="354" t="s">
        <v>112</v>
      </c>
      <c r="F79" s="452" t="s">
        <v>788</v>
      </c>
      <c r="G79" s="481" t="s">
        <v>1386</v>
      </c>
      <c r="H79" s="480" t="s">
        <v>1384</v>
      </c>
      <c r="I79" s="462"/>
      <c r="J79" s="455"/>
    </row>
    <row r="80" spans="1:10" ht="12.75">
      <c r="A80" s="452" t="s">
        <v>365</v>
      </c>
      <c r="B80" s="354" t="s">
        <v>864</v>
      </c>
      <c r="C80" s="452" t="s">
        <v>21</v>
      </c>
      <c r="D80" s="452" t="s">
        <v>8</v>
      </c>
      <c r="E80" s="354" t="s">
        <v>112</v>
      </c>
      <c r="F80" s="452" t="s">
        <v>788</v>
      </c>
      <c r="G80" s="481" t="s">
        <v>1386</v>
      </c>
      <c r="H80" s="480" t="s">
        <v>1384</v>
      </c>
      <c r="I80" s="462"/>
      <c r="J80" s="455"/>
    </row>
    <row r="81" spans="1:10" ht="25.5">
      <c r="A81" s="452" t="s">
        <v>365</v>
      </c>
      <c r="B81" s="354" t="s">
        <v>784</v>
      </c>
      <c r="C81" s="452" t="s">
        <v>21</v>
      </c>
      <c r="D81" s="452" t="s">
        <v>8</v>
      </c>
      <c r="E81" s="354" t="s">
        <v>68</v>
      </c>
      <c r="F81" s="452" t="s">
        <v>786</v>
      </c>
      <c r="G81" s="481" t="s">
        <v>1386</v>
      </c>
      <c r="H81" s="480" t="s">
        <v>1384</v>
      </c>
      <c r="I81" s="462" t="s">
        <v>71</v>
      </c>
      <c r="J81" s="676" t="s">
        <v>1390</v>
      </c>
    </row>
    <row r="82" spans="1:10" ht="12.75">
      <c r="A82" s="452" t="s">
        <v>365</v>
      </c>
      <c r="B82" s="354" t="s">
        <v>865</v>
      </c>
      <c r="C82" s="452" t="s">
        <v>21</v>
      </c>
      <c r="D82" s="452" t="s">
        <v>8</v>
      </c>
      <c r="E82" s="354" t="s">
        <v>112</v>
      </c>
      <c r="F82" s="452" t="s">
        <v>788</v>
      </c>
      <c r="G82" s="684" t="s">
        <v>1387</v>
      </c>
      <c r="H82" s="480" t="s">
        <v>1387</v>
      </c>
      <c r="I82" s="462"/>
      <c r="J82" s="455"/>
    </row>
    <row r="83" spans="1:10" ht="12.75">
      <c r="A83" s="452" t="s">
        <v>365</v>
      </c>
      <c r="B83" s="354" t="s">
        <v>866</v>
      </c>
      <c r="C83" s="452" t="s">
        <v>21</v>
      </c>
      <c r="D83" s="452" t="s">
        <v>8</v>
      </c>
      <c r="E83" s="354" t="s">
        <v>112</v>
      </c>
      <c r="F83" s="452" t="s">
        <v>788</v>
      </c>
      <c r="G83" s="481" t="s">
        <v>1386</v>
      </c>
      <c r="H83" s="480" t="s">
        <v>1384</v>
      </c>
      <c r="I83" s="462"/>
      <c r="J83" s="455"/>
    </row>
    <row r="84" spans="1:10" ht="12.75">
      <c r="A84" s="452" t="s">
        <v>365</v>
      </c>
      <c r="B84" s="354" t="s">
        <v>787</v>
      </c>
      <c r="C84" s="452" t="s">
        <v>21</v>
      </c>
      <c r="D84" s="452" t="s">
        <v>8</v>
      </c>
      <c r="E84" s="354" t="s">
        <v>830</v>
      </c>
      <c r="F84" s="452" t="s">
        <v>788</v>
      </c>
      <c r="G84" s="684" t="s">
        <v>1387</v>
      </c>
      <c r="H84" s="480" t="s">
        <v>1387</v>
      </c>
      <c r="I84" s="462"/>
      <c r="J84" s="455"/>
    </row>
    <row r="85" spans="1:10" ht="25.5">
      <c r="A85" s="452" t="s">
        <v>365</v>
      </c>
      <c r="B85" s="354" t="s">
        <v>867</v>
      </c>
      <c r="C85" s="452" t="s">
        <v>21</v>
      </c>
      <c r="D85" s="452" t="s">
        <v>8</v>
      </c>
      <c r="E85" s="354" t="s">
        <v>112</v>
      </c>
      <c r="F85" s="452" t="s">
        <v>786</v>
      </c>
      <c r="G85" s="684" t="s">
        <v>1387</v>
      </c>
      <c r="H85" s="480" t="s">
        <v>1387</v>
      </c>
      <c r="I85" s="462"/>
      <c r="J85" s="455"/>
    </row>
    <row r="86" spans="1:10" ht="12.75">
      <c r="A86" s="452" t="s">
        <v>365</v>
      </c>
      <c r="B86" s="354" t="s">
        <v>868</v>
      </c>
      <c r="C86" s="452" t="s">
        <v>21</v>
      </c>
      <c r="D86" s="452" t="s">
        <v>8</v>
      </c>
      <c r="E86" s="354" t="s">
        <v>869</v>
      </c>
      <c r="F86" s="452" t="s">
        <v>786</v>
      </c>
      <c r="G86" s="684" t="s">
        <v>1387</v>
      </c>
      <c r="H86" s="480" t="s">
        <v>1387</v>
      </c>
      <c r="I86" s="462"/>
      <c r="J86" s="455"/>
    </row>
    <row r="87" spans="1:10" ht="25.5">
      <c r="A87" s="452" t="s">
        <v>365</v>
      </c>
      <c r="B87" s="354" t="s">
        <v>870</v>
      </c>
      <c r="C87" s="452" t="s">
        <v>21</v>
      </c>
      <c r="D87" s="452" t="s">
        <v>8</v>
      </c>
      <c r="E87" s="354" t="s">
        <v>869</v>
      </c>
      <c r="F87" s="452" t="s">
        <v>786</v>
      </c>
      <c r="G87" s="684" t="s">
        <v>1387</v>
      </c>
      <c r="H87" s="480" t="s">
        <v>1387</v>
      </c>
      <c r="I87" s="462"/>
      <c r="J87" s="455"/>
    </row>
    <row r="88" spans="1:10" ht="25.5">
      <c r="A88" s="452" t="s">
        <v>365</v>
      </c>
      <c r="B88" s="354" t="s">
        <v>871</v>
      </c>
      <c r="C88" s="452" t="s">
        <v>21</v>
      </c>
      <c r="D88" s="452" t="s">
        <v>8</v>
      </c>
      <c r="E88" s="354" t="s">
        <v>869</v>
      </c>
      <c r="F88" s="452" t="s">
        <v>786</v>
      </c>
      <c r="G88" s="684" t="s">
        <v>1387</v>
      </c>
      <c r="H88" s="480" t="s">
        <v>1387</v>
      </c>
      <c r="I88" s="462"/>
      <c r="J88" s="455"/>
    </row>
    <row r="89" spans="1:10" ht="12.75">
      <c r="A89" s="452" t="s">
        <v>365</v>
      </c>
      <c r="B89" s="354" t="s">
        <v>789</v>
      </c>
      <c r="C89" s="452" t="s">
        <v>21</v>
      </c>
      <c r="D89" s="452" t="s">
        <v>8</v>
      </c>
      <c r="E89" s="354" t="s">
        <v>68</v>
      </c>
      <c r="F89" s="452" t="s">
        <v>786</v>
      </c>
      <c r="G89" s="684" t="s">
        <v>1387</v>
      </c>
      <c r="H89" s="480" t="s">
        <v>1387</v>
      </c>
      <c r="I89" s="462"/>
      <c r="J89" s="455"/>
    </row>
    <row r="90" spans="1:10" ht="12.75">
      <c r="A90" s="452" t="s">
        <v>365</v>
      </c>
      <c r="B90" s="354" t="s">
        <v>790</v>
      </c>
      <c r="C90" s="452" t="s">
        <v>21</v>
      </c>
      <c r="D90" s="452" t="s">
        <v>8</v>
      </c>
      <c r="E90" s="354" t="s">
        <v>821</v>
      </c>
      <c r="F90" s="452" t="s">
        <v>786</v>
      </c>
      <c r="G90" s="460" t="s">
        <v>872</v>
      </c>
      <c r="H90" s="480" t="s">
        <v>1385</v>
      </c>
      <c r="I90" s="462" t="s">
        <v>71</v>
      </c>
      <c r="J90" s="455"/>
    </row>
    <row r="91" spans="1:10" ht="12.75">
      <c r="A91" s="452" t="s">
        <v>365</v>
      </c>
      <c r="B91" s="354" t="s">
        <v>873</v>
      </c>
      <c r="C91" s="452" t="s">
        <v>21</v>
      </c>
      <c r="D91" s="452" t="s">
        <v>8</v>
      </c>
      <c r="E91" s="354" t="s">
        <v>68</v>
      </c>
      <c r="F91" s="452" t="s">
        <v>788</v>
      </c>
      <c r="G91" s="481" t="s">
        <v>1393</v>
      </c>
      <c r="H91" s="480" t="s">
        <v>1385</v>
      </c>
      <c r="I91" s="677" t="s">
        <v>71</v>
      </c>
      <c r="J91" s="480"/>
    </row>
    <row r="92" spans="1:10" ht="12.75">
      <c r="A92" s="452" t="s">
        <v>365</v>
      </c>
      <c r="B92" s="354" t="s">
        <v>874</v>
      </c>
      <c r="C92" s="452" t="s">
        <v>21</v>
      </c>
      <c r="D92" s="452" t="s">
        <v>8</v>
      </c>
      <c r="E92" s="354" t="s">
        <v>869</v>
      </c>
      <c r="F92" s="452" t="s">
        <v>786</v>
      </c>
      <c r="G92" s="684" t="s">
        <v>1387</v>
      </c>
      <c r="H92" s="480" t="s">
        <v>1387</v>
      </c>
      <c r="I92" s="462"/>
      <c r="J92" s="455"/>
    </row>
    <row r="93" spans="1:10" ht="12.75">
      <c r="A93" s="452" t="s">
        <v>365</v>
      </c>
      <c r="B93" s="354" t="s">
        <v>875</v>
      </c>
      <c r="C93" s="452" t="s">
        <v>21</v>
      </c>
      <c r="D93" s="452" t="s">
        <v>8</v>
      </c>
      <c r="E93" s="354" t="s">
        <v>869</v>
      </c>
      <c r="F93" s="452" t="s">
        <v>786</v>
      </c>
      <c r="G93" s="684" t="s">
        <v>1387</v>
      </c>
      <c r="H93" s="480" t="s">
        <v>1387</v>
      </c>
      <c r="I93" s="462"/>
      <c r="J93" s="455"/>
    </row>
    <row r="94" spans="1:10" ht="12.75">
      <c r="A94" s="452" t="s">
        <v>365</v>
      </c>
      <c r="B94" s="354" t="s">
        <v>876</v>
      </c>
      <c r="C94" s="452" t="s">
        <v>21</v>
      </c>
      <c r="D94" s="452" t="s">
        <v>8</v>
      </c>
      <c r="E94" s="354" t="s">
        <v>99</v>
      </c>
      <c r="F94" s="452" t="s">
        <v>786</v>
      </c>
      <c r="G94" s="684" t="s">
        <v>1387</v>
      </c>
      <c r="H94" s="480" t="s">
        <v>1387</v>
      </c>
      <c r="I94" s="462"/>
      <c r="J94" s="455"/>
    </row>
    <row r="95" spans="1:10" ht="12.75">
      <c r="A95" s="452" t="s">
        <v>365</v>
      </c>
      <c r="B95" s="354" t="s">
        <v>877</v>
      </c>
      <c r="C95" s="452" t="s">
        <v>21</v>
      </c>
      <c r="D95" s="452" t="s">
        <v>8</v>
      </c>
      <c r="E95" s="354" t="s">
        <v>68</v>
      </c>
      <c r="F95" s="452" t="s">
        <v>788</v>
      </c>
      <c r="G95" s="460" t="s">
        <v>878</v>
      </c>
      <c r="H95" s="480" t="s">
        <v>1385</v>
      </c>
      <c r="I95" s="677" t="s">
        <v>71</v>
      </c>
      <c r="J95" s="455"/>
    </row>
    <row r="96" spans="1:10" ht="12.75">
      <c r="A96" s="452" t="s">
        <v>365</v>
      </c>
      <c r="B96" s="354" t="s">
        <v>795</v>
      </c>
      <c r="C96" s="452" t="s">
        <v>21</v>
      </c>
      <c r="D96" s="452" t="s">
        <v>8</v>
      </c>
      <c r="E96" s="354" t="s">
        <v>879</v>
      </c>
      <c r="F96" s="452" t="s">
        <v>786</v>
      </c>
      <c r="G96" s="684" t="s">
        <v>1387</v>
      </c>
      <c r="H96" s="480" t="s">
        <v>1387</v>
      </c>
      <c r="I96" s="462"/>
      <c r="J96" s="455"/>
    </row>
    <row r="97" spans="1:10" ht="12.75">
      <c r="A97" s="452" t="s">
        <v>365</v>
      </c>
      <c r="B97" s="354" t="s">
        <v>824</v>
      </c>
      <c r="C97" s="452" t="s">
        <v>21</v>
      </c>
      <c r="D97" s="452" t="s">
        <v>8</v>
      </c>
      <c r="E97" s="354" t="s">
        <v>112</v>
      </c>
      <c r="F97" s="452" t="s">
        <v>788</v>
      </c>
      <c r="G97" s="460" t="s">
        <v>880</v>
      </c>
      <c r="H97" s="455"/>
      <c r="I97" s="462"/>
      <c r="J97" s="455"/>
    </row>
    <row r="98" spans="1:10" ht="25.5">
      <c r="A98" s="452" t="s">
        <v>365</v>
      </c>
      <c r="B98" s="354" t="s">
        <v>98</v>
      </c>
      <c r="C98" s="452" t="s">
        <v>21</v>
      </c>
      <c r="D98" s="452" t="s">
        <v>8</v>
      </c>
      <c r="E98" s="354" t="s">
        <v>821</v>
      </c>
      <c r="F98" s="452" t="s">
        <v>786</v>
      </c>
      <c r="G98" s="460" t="s">
        <v>826</v>
      </c>
      <c r="H98" s="480" t="s">
        <v>1384</v>
      </c>
      <c r="I98" s="677" t="s">
        <v>71</v>
      </c>
      <c r="J98" s="676" t="s">
        <v>1389</v>
      </c>
    </row>
    <row r="99" spans="1:10" ht="12.75">
      <c r="A99" s="452" t="s">
        <v>365</v>
      </c>
      <c r="B99" s="354" t="s">
        <v>796</v>
      </c>
      <c r="C99" s="452" t="s">
        <v>21</v>
      </c>
      <c r="D99" s="452" t="s">
        <v>8</v>
      </c>
      <c r="E99" s="354" t="s">
        <v>99</v>
      </c>
      <c r="F99" s="452" t="s">
        <v>786</v>
      </c>
      <c r="G99" s="684" t="s">
        <v>1387</v>
      </c>
      <c r="H99" s="480" t="s">
        <v>1387</v>
      </c>
      <c r="I99" s="462"/>
      <c r="J99" s="455"/>
    </row>
    <row r="100" spans="1:10" ht="25.5">
      <c r="A100" s="452" t="s">
        <v>365</v>
      </c>
      <c r="B100" s="399" t="s">
        <v>828</v>
      </c>
      <c r="C100" s="452" t="s">
        <v>21</v>
      </c>
      <c r="D100" s="452" t="s">
        <v>8</v>
      </c>
      <c r="E100" s="354" t="s">
        <v>112</v>
      </c>
      <c r="F100" s="452" t="s">
        <v>788</v>
      </c>
      <c r="G100" s="481" t="s">
        <v>1386</v>
      </c>
      <c r="H100" s="480" t="s">
        <v>1384</v>
      </c>
      <c r="I100" s="462"/>
      <c r="J100" s="455"/>
    </row>
    <row r="101" spans="1:10" ht="25.5">
      <c r="A101" s="452" t="s">
        <v>365</v>
      </c>
      <c r="B101" s="354" t="s">
        <v>881</v>
      </c>
      <c r="C101" s="452" t="s">
        <v>21</v>
      </c>
      <c r="D101" s="452" t="s">
        <v>8</v>
      </c>
      <c r="E101" s="354" t="s">
        <v>112</v>
      </c>
      <c r="F101" s="452" t="s">
        <v>788</v>
      </c>
      <c r="G101" s="684" t="s">
        <v>1387</v>
      </c>
      <c r="H101" s="480" t="s">
        <v>1387</v>
      </c>
      <c r="I101" s="462"/>
      <c r="J101" s="455"/>
    </row>
    <row r="102" spans="1:10" ht="12.75">
      <c r="A102" s="452" t="s">
        <v>365</v>
      </c>
      <c r="B102" s="354" t="s">
        <v>882</v>
      </c>
      <c r="C102" s="452" t="s">
        <v>21</v>
      </c>
      <c r="D102" s="452" t="s">
        <v>8</v>
      </c>
      <c r="E102" s="354" t="s">
        <v>68</v>
      </c>
      <c r="F102" s="452" t="s">
        <v>788</v>
      </c>
      <c r="G102" s="684" t="s">
        <v>1387</v>
      </c>
      <c r="H102" s="480" t="s">
        <v>1387</v>
      </c>
      <c r="I102" s="462"/>
      <c r="J102" s="455"/>
    </row>
    <row r="103" spans="1:10" ht="25.5">
      <c r="A103" s="452" t="s">
        <v>365</v>
      </c>
      <c r="B103" s="354" t="s">
        <v>883</v>
      </c>
      <c r="C103" s="452" t="s">
        <v>21</v>
      </c>
      <c r="D103" s="452" t="s">
        <v>8</v>
      </c>
      <c r="E103" s="354" t="s">
        <v>68</v>
      </c>
      <c r="F103" s="452" t="s">
        <v>788</v>
      </c>
      <c r="G103" s="460" t="s">
        <v>1386</v>
      </c>
      <c r="H103" s="480" t="s">
        <v>1384</v>
      </c>
      <c r="I103" s="462"/>
      <c r="J103" s="455"/>
    </row>
    <row r="104" spans="1:10" ht="12.75">
      <c r="A104" s="452" t="s">
        <v>365</v>
      </c>
      <c r="B104" s="354" t="s">
        <v>884</v>
      </c>
      <c r="C104" s="452" t="s">
        <v>21</v>
      </c>
      <c r="D104" s="452" t="s">
        <v>8</v>
      </c>
      <c r="E104" s="354" t="s">
        <v>869</v>
      </c>
      <c r="F104" s="452" t="s">
        <v>786</v>
      </c>
      <c r="G104" s="684" t="s">
        <v>1387</v>
      </c>
      <c r="H104" s="480" t="s">
        <v>1387</v>
      </c>
      <c r="I104" s="462"/>
      <c r="J104" s="455"/>
    </row>
    <row r="105" spans="1:10" ht="12.75">
      <c r="A105" s="452" t="s">
        <v>365</v>
      </c>
      <c r="B105" s="354" t="s">
        <v>829</v>
      </c>
      <c r="C105" s="452" t="s">
        <v>21</v>
      </c>
      <c r="D105" s="452" t="s">
        <v>8</v>
      </c>
      <c r="E105" s="354" t="s">
        <v>68</v>
      </c>
      <c r="F105" s="452" t="s">
        <v>788</v>
      </c>
      <c r="G105" s="460" t="s">
        <v>885</v>
      </c>
      <c r="H105" s="480" t="s">
        <v>1385</v>
      </c>
      <c r="I105" s="462" t="s">
        <v>71</v>
      </c>
      <c r="J105" s="455"/>
    </row>
    <row r="106" spans="1:10" ht="12.75">
      <c r="A106" s="452" t="s">
        <v>365</v>
      </c>
      <c r="B106" s="354" t="s">
        <v>886</v>
      </c>
      <c r="C106" s="452" t="s">
        <v>21</v>
      </c>
      <c r="D106" s="452" t="s">
        <v>8</v>
      </c>
      <c r="E106" s="354" t="s">
        <v>68</v>
      </c>
      <c r="F106" s="452" t="s">
        <v>786</v>
      </c>
      <c r="G106" s="684" t="s">
        <v>1387</v>
      </c>
      <c r="H106" s="480" t="s">
        <v>1387</v>
      </c>
      <c r="I106" s="462"/>
      <c r="J106" s="455"/>
    </row>
    <row r="107" spans="1:10" ht="12.75">
      <c r="A107" s="452" t="s">
        <v>365</v>
      </c>
      <c r="B107" s="354" t="s">
        <v>887</v>
      </c>
      <c r="C107" s="452" t="s">
        <v>21</v>
      </c>
      <c r="D107" s="452" t="s">
        <v>8</v>
      </c>
      <c r="E107" s="354" t="s">
        <v>888</v>
      </c>
      <c r="F107" s="452" t="s">
        <v>786</v>
      </c>
      <c r="G107" s="481" t="s">
        <v>1386</v>
      </c>
      <c r="H107" s="480" t="s">
        <v>1384</v>
      </c>
      <c r="I107" s="462"/>
      <c r="J107" s="455"/>
    </row>
    <row r="108" spans="1:10" ht="12.75">
      <c r="A108" s="452" t="s">
        <v>365</v>
      </c>
      <c r="B108" s="354" t="s">
        <v>889</v>
      </c>
      <c r="C108" s="452" t="s">
        <v>21</v>
      </c>
      <c r="D108" s="452" t="s">
        <v>8</v>
      </c>
      <c r="E108" s="354" t="s">
        <v>830</v>
      </c>
      <c r="F108" s="452" t="s">
        <v>788</v>
      </c>
      <c r="G108" s="684" t="s">
        <v>1387</v>
      </c>
      <c r="H108" s="480" t="s">
        <v>1387</v>
      </c>
      <c r="I108" s="462"/>
      <c r="J108" s="455"/>
    </row>
    <row r="109" spans="1:10" ht="25.5">
      <c r="A109" s="452" t="s">
        <v>365</v>
      </c>
      <c r="B109" s="354" t="s">
        <v>798</v>
      </c>
      <c r="C109" s="452" t="s">
        <v>21</v>
      </c>
      <c r="D109" s="452" t="s">
        <v>8</v>
      </c>
      <c r="E109" s="354" t="s">
        <v>830</v>
      </c>
      <c r="F109" s="452" t="s">
        <v>786</v>
      </c>
      <c r="G109" s="481" t="s">
        <v>1386</v>
      </c>
      <c r="H109" s="480" t="s">
        <v>1384</v>
      </c>
      <c r="I109" s="462"/>
      <c r="J109" s="455"/>
    </row>
    <row r="110" spans="1:10" ht="12.75">
      <c r="A110" s="452" t="s">
        <v>365</v>
      </c>
      <c r="B110" s="354" t="s">
        <v>831</v>
      </c>
      <c r="C110" s="452" t="s">
        <v>21</v>
      </c>
      <c r="D110" s="452" t="s">
        <v>8</v>
      </c>
      <c r="E110" s="354" t="s">
        <v>68</v>
      </c>
      <c r="F110" s="452" t="s">
        <v>786</v>
      </c>
      <c r="G110" s="460" t="s">
        <v>890</v>
      </c>
      <c r="H110" s="455"/>
      <c r="I110" s="462" t="s">
        <v>71</v>
      </c>
      <c r="J110" s="455"/>
    </row>
    <row r="111" spans="1:10" ht="25.5">
      <c r="A111" s="452" t="s">
        <v>365</v>
      </c>
      <c r="B111" s="354" t="s">
        <v>105</v>
      </c>
      <c r="C111" s="452" t="s">
        <v>21</v>
      </c>
      <c r="D111" s="452" t="s">
        <v>8</v>
      </c>
      <c r="E111" s="354" t="s">
        <v>118</v>
      </c>
      <c r="F111" s="452" t="s">
        <v>786</v>
      </c>
      <c r="G111" s="481" t="s">
        <v>1386</v>
      </c>
      <c r="H111" s="480" t="s">
        <v>1384</v>
      </c>
      <c r="I111" s="462"/>
      <c r="J111" s="455"/>
    </row>
    <row r="112" spans="1:10" ht="25.5">
      <c r="A112" s="452" t="s">
        <v>365</v>
      </c>
      <c r="B112" s="354" t="s">
        <v>799</v>
      </c>
      <c r="C112" s="452" t="s">
        <v>23</v>
      </c>
      <c r="D112" s="452" t="s">
        <v>8</v>
      </c>
      <c r="E112" s="354" t="s">
        <v>800</v>
      </c>
      <c r="F112" s="452" t="s">
        <v>786</v>
      </c>
      <c r="G112" s="460" t="s">
        <v>801</v>
      </c>
      <c r="H112" s="480" t="s">
        <v>1385</v>
      </c>
      <c r="I112" s="462" t="s">
        <v>71</v>
      </c>
      <c r="J112" s="455"/>
    </row>
    <row r="113" spans="1:10" ht="12.75">
      <c r="A113" s="452" t="s">
        <v>365</v>
      </c>
      <c r="B113" s="354" t="s">
        <v>891</v>
      </c>
      <c r="C113" s="452" t="s">
        <v>21</v>
      </c>
      <c r="D113" s="452" t="s">
        <v>8</v>
      </c>
      <c r="E113" s="354" t="s">
        <v>68</v>
      </c>
      <c r="F113" s="452" t="s">
        <v>788</v>
      </c>
      <c r="G113" s="481" t="s">
        <v>1386</v>
      </c>
      <c r="H113" s="480" t="s">
        <v>1385</v>
      </c>
      <c r="I113" s="462" t="s">
        <v>71</v>
      </c>
      <c r="J113" s="455"/>
    </row>
    <row r="114" spans="1:10" ht="12.75">
      <c r="A114" s="452" t="s">
        <v>365</v>
      </c>
      <c r="B114" s="354" t="s">
        <v>892</v>
      </c>
      <c r="C114" s="452" t="s">
        <v>21</v>
      </c>
      <c r="D114" s="452" t="s">
        <v>8</v>
      </c>
      <c r="E114" s="354" t="s">
        <v>830</v>
      </c>
      <c r="F114" s="452" t="s">
        <v>786</v>
      </c>
      <c r="G114" s="684" t="s">
        <v>1387</v>
      </c>
      <c r="H114" s="480" t="s">
        <v>1387</v>
      </c>
      <c r="I114" s="462"/>
      <c r="J114" s="455"/>
    </row>
    <row r="115" spans="1:10" ht="12.75">
      <c r="A115" s="452" t="s">
        <v>365</v>
      </c>
      <c r="B115" s="354" t="s">
        <v>893</v>
      </c>
      <c r="C115" s="452" t="s">
        <v>21</v>
      </c>
      <c r="D115" s="452" t="s">
        <v>8</v>
      </c>
      <c r="E115" s="354" t="s">
        <v>830</v>
      </c>
      <c r="F115" s="452" t="s">
        <v>788</v>
      </c>
      <c r="G115" s="460" t="s">
        <v>1386</v>
      </c>
      <c r="H115" s="455"/>
      <c r="I115" s="462"/>
      <c r="J115" s="455"/>
    </row>
    <row r="116" spans="1:10" ht="12.75">
      <c r="A116" s="452" t="s">
        <v>365</v>
      </c>
      <c r="B116" s="354" t="s">
        <v>894</v>
      </c>
      <c r="C116" s="452" t="s">
        <v>21</v>
      </c>
      <c r="D116" s="452" t="s">
        <v>8</v>
      </c>
      <c r="E116" s="354" t="s">
        <v>68</v>
      </c>
      <c r="F116" s="452" t="s">
        <v>788</v>
      </c>
      <c r="G116" s="684" t="s">
        <v>1387</v>
      </c>
      <c r="H116" s="480" t="s">
        <v>1387</v>
      </c>
      <c r="I116" s="462"/>
      <c r="J116" s="455"/>
    </row>
    <row r="117" spans="1:10" ht="12.75">
      <c r="A117" s="452" t="s">
        <v>365</v>
      </c>
      <c r="B117" s="354" t="s">
        <v>895</v>
      </c>
      <c r="C117" s="452" t="s">
        <v>21</v>
      </c>
      <c r="D117" s="452" t="s">
        <v>8</v>
      </c>
      <c r="E117" s="354" t="s">
        <v>68</v>
      </c>
      <c r="F117" s="452" t="s">
        <v>788</v>
      </c>
      <c r="G117" s="460" t="s">
        <v>896</v>
      </c>
      <c r="H117" s="480" t="s">
        <v>1385</v>
      </c>
      <c r="I117" s="462" t="s">
        <v>71</v>
      </c>
      <c r="J117" s="455"/>
    </row>
    <row r="118" spans="1:10" ht="12.75">
      <c r="A118" s="452" t="s">
        <v>365</v>
      </c>
      <c r="B118" s="354" t="s">
        <v>897</v>
      </c>
      <c r="C118" s="452" t="s">
        <v>21</v>
      </c>
      <c r="D118" s="452" t="s">
        <v>8</v>
      </c>
      <c r="E118" s="354" t="s">
        <v>99</v>
      </c>
      <c r="F118" s="452" t="s">
        <v>786</v>
      </c>
      <c r="G118" s="684" t="s">
        <v>1387</v>
      </c>
      <c r="H118" s="480" t="s">
        <v>1387</v>
      </c>
      <c r="I118" s="462"/>
      <c r="J118" s="455"/>
    </row>
    <row r="119" spans="1:10" ht="25.5">
      <c r="A119" s="452" t="s">
        <v>365</v>
      </c>
      <c r="B119" s="354" t="s">
        <v>101</v>
      </c>
      <c r="C119" s="452" t="s">
        <v>21</v>
      </c>
      <c r="D119" s="452" t="s">
        <v>8</v>
      </c>
      <c r="E119" s="354" t="s">
        <v>898</v>
      </c>
      <c r="F119" s="452" t="s">
        <v>786</v>
      </c>
      <c r="G119" s="460" t="s">
        <v>899</v>
      </c>
      <c r="H119" s="480" t="s">
        <v>1384</v>
      </c>
      <c r="I119" s="462" t="s">
        <v>71</v>
      </c>
      <c r="J119" s="455"/>
    </row>
    <row r="120" spans="1:10" ht="12.75">
      <c r="A120" s="452" t="s">
        <v>365</v>
      </c>
      <c r="B120" s="354" t="s">
        <v>802</v>
      </c>
      <c r="C120" s="452" t="s">
        <v>21</v>
      </c>
      <c r="D120" s="452" t="s">
        <v>8</v>
      </c>
      <c r="E120" s="354" t="s">
        <v>833</v>
      </c>
      <c r="F120" s="452" t="s">
        <v>786</v>
      </c>
      <c r="G120" s="684" t="s">
        <v>1387</v>
      </c>
      <c r="H120" s="480" t="s">
        <v>1387</v>
      </c>
      <c r="I120" s="462"/>
      <c r="J120" s="455"/>
    </row>
    <row r="121" spans="1:10" ht="12.75">
      <c r="A121" s="452" t="s">
        <v>365</v>
      </c>
      <c r="B121" s="354" t="s">
        <v>802</v>
      </c>
      <c r="C121" s="452" t="s">
        <v>21</v>
      </c>
      <c r="D121" s="452" t="s">
        <v>8</v>
      </c>
      <c r="E121" s="354" t="s">
        <v>900</v>
      </c>
      <c r="F121" s="452" t="s">
        <v>786</v>
      </c>
      <c r="G121" s="684" t="s">
        <v>1387</v>
      </c>
      <c r="H121" s="480" t="s">
        <v>1387</v>
      </c>
      <c r="I121" s="462"/>
      <c r="J121" s="455"/>
    </row>
    <row r="122" spans="1:10" ht="12.75">
      <c r="A122" s="452" t="s">
        <v>365</v>
      </c>
      <c r="B122" s="354" t="s">
        <v>802</v>
      </c>
      <c r="C122" s="452" t="s">
        <v>21</v>
      </c>
      <c r="D122" s="452" t="s">
        <v>8</v>
      </c>
      <c r="E122" s="354" t="s">
        <v>112</v>
      </c>
      <c r="F122" s="452" t="s">
        <v>786</v>
      </c>
      <c r="G122" s="684" t="s">
        <v>1387</v>
      </c>
      <c r="H122" s="480" t="s">
        <v>1387</v>
      </c>
      <c r="I122" s="462"/>
      <c r="J122" s="455"/>
    </row>
    <row r="123" spans="1:10" ht="12.75">
      <c r="A123" s="452" t="s">
        <v>901</v>
      </c>
      <c r="B123" s="354" t="s">
        <v>902</v>
      </c>
      <c r="C123" s="452" t="s">
        <v>21</v>
      </c>
      <c r="D123" s="452" t="s">
        <v>8</v>
      </c>
      <c r="E123" s="354" t="s">
        <v>869</v>
      </c>
      <c r="F123" s="452" t="s">
        <v>788</v>
      </c>
      <c r="G123" s="460" t="s">
        <v>903</v>
      </c>
      <c r="H123" s="480" t="s">
        <v>636</v>
      </c>
      <c r="I123" s="677" t="s">
        <v>71</v>
      </c>
      <c r="J123" s="676" t="s">
        <v>1391</v>
      </c>
    </row>
    <row r="124" spans="1:10" ht="12.75">
      <c r="A124" s="452" t="s">
        <v>365</v>
      </c>
      <c r="B124" s="354" t="s">
        <v>904</v>
      </c>
      <c r="C124" s="452" t="s">
        <v>21</v>
      </c>
      <c r="D124" s="452" t="s">
        <v>8</v>
      </c>
      <c r="E124" s="354" t="s">
        <v>112</v>
      </c>
      <c r="F124" s="452" t="s">
        <v>788</v>
      </c>
      <c r="G124" s="684" t="s">
        <v>1387</v>
      </c>
      <c r="H124" s="480" t="s">
        <v>1387</v>
      </c>
      <c r="I124" s="462"/>
      <c r="J124" s="455"/>
    </row>
    <row r="125" spans="1:10" ht="12.75">
      <c r="A125" s="452" t="s">
        <v>365</v>
      </c>
      <c r="B125" s="354" t="s">
        <v>905</v>
      </c>
      <c r="C125" s="452" t="s">
        <v>21</v>
      </c>
      <c r="D125" s="452" t="s">
        <v>8</v>
      </c>
      <c r="E125" s="354" t="s">
        <v>112</v>
      </c>
      <c r="F125" s="452" t="s">
        <v>788</v>
      </c>
      <c r="G125" s="684" t="s">
        <v>1387</v>
      </c>
      <c r="H125" s="480" t="s">
        <v>1387</v>
      </c>
      <c r="I125" s="462"/>
      <c r="J125" s="455"/>
    </row>
    <row r="126" spans="1:10" ht="12.75">
      <c r="A126" s="452" t="s">
        <v>365</v>
      </c>
      <c r="B126" s="354" t="s">
        <v>858</v>
      </c>
      <c r="C126" s="452" t="s">
        <v>21</v>
      </c>
      <c r="D126" s="452" t="s">
        <v>8</v>
      </c>
      <c r="E126" s="354" t="s">
        <v>112</v>
      </c>
      <c r="F126" s="452" t="s">
        <v>788</v>
      </c>
      <c r="G126" s="460" t="s">
        <v>906</v>
      </c>
      <c r="H126" s="480" t="s">
        <v>1385</v>
      </c>
      <c r="I126" s="462" t="s">
        <v>71</v>
      </c>
      <c r="J126" s="455"/>
    </row>
    <row r="127" spans="1:10" ht="12.75">
      <c r="A127" s="452" t="s">
        <v>365</v>
      </c>
      <c r="B127" s="354" t="s">
        <v>88</v>
      </c>
      <c r="C127" s="452" t="s">
        <v>21</v>
      </c>
      <c r="D127" s="452" t="s">
        <v>8</v>
      </c>
      <c r="E127" s="354" t="s">
        <v>112</v>
      </c>
      <c r="F127" s="452" t="s">
        <v>786</v>
      </c>
      <c r="G127" s="460" t="s">
        <v>907</v>
      </c>
      <c r="H127" s="480" t="s">
        <v>1385</v>
      </c>
      <c r="I127" s="462" t="s">
        <v>71</v>
      </c>
      <c r="J127" s="455"/>
    </row>
    <row r="128" spans="1:10" ht="12.75">
      <c r="A128" s="452" t="s">
        <v>365</v>
      </c>
      <c r="B128" s="354" t="s">
        <v>88</v>
      </c>
      <c r="C128" s="452" t="s">
        <v>21</v>
      </c>
      <c r="D128" s="452" t="s">
        <v>8</v>
      </c>
      <c r="E128" s="354" t="s">
        <v>869</v>
      </c>
      <c r="F128" s="452" t="s">
        <v>786</v>
      </c>
      <c r="G128" s="460" t="s">
        <v>1386</v>
      </c>
      <c r="H128" s="480" t="s">
        <v>1384</v>
      </c>
      <c r="I128" s="462"/>
      <c r="J128" s="455"/>
    </row>
    <row r="129" spans="1:10" ht="12.75">
      <c r="A129" s="452" t="s">
        <v>365</v>
      </c>
      <c r="B129" s="354" t="s">
        <v>803</v>
      </c>
      <c r="C129" s="452" t="s">
        <v>21</v>
      </c>
      <c r="D129" s="452" t="s">
        <v>8</v>
      </c>
      <c r="E129" s="354" t="s">
        <v>836</v>
      </c>
      <c r="F129" s="452" t="s">
        <v>786</v>
      </c>
      <c r="G129" s="460" t="s">
        <v>1386</v>
      </c>
      <c r="H129" s="480" t="s">
        <v>1384</v>
      </c>
      <c r="I129" s="462"/>
      <c r="J129" s="455"/>
    </row>
    <row r="130" spans="1:10" ht="25.5">
      <c r="A130" s="452" t="s">
        <v>365</v>
      </c>
      <c r="B130" s="354" t="s">
        <v>837</v>
      </c>
      <c r="C130" s="452" t="s">
        <v>21</v>
      </c>
      <c r="D130" s="452" t="s">
        <v>8</v>
      </c>
      <c r="E130" s="354" t="s">
        <v>68</v>
      </c>
      <c r="F130" s="452" t="s">
        <v>788</v>
      </c>
      <c r="G130" s="460" t="s">
        <v>908</v>
      </c>
      <c r="H130" s="480" t="s">
        <v>1385</v>
      </c>
      <c r="I130" s="462" t="s">
        <v>71</v>
      </c>
      <c r="J130" s="455"/>
    </row>
    <row r="131" spans="1:10" ht="25.5">
      <c r="A131" s="452" t="s">
        <v>365</v>
      </c>
      <c r="B131" s="354" t="s">
        <v>804</v>
      </c>
      <c r="C131" s="452" t="s">
        <v>21</v>
      </c>
      <c r="D131" s="452" t="s">
        <v>8</v>
      </c>
      <c r="E131" s="354" t="s">
        <v>112</v>
      </c>
      <c r="F131" s="452" t="s">
        <v>786</v>
      </c>
      <c r="G131" s="460" t="s">
        <v>1386</v>
      </c>
      <c r="H131" s="480" t="s">
        <v>636</v>
      </c>
      <c r="I131" s="462"/>
      <c r="J131" s="676" t="s">
        <v>1392</v>
      </c>
    </row>
    <row r="132" spans="1:10" ht="25.5">
      <c r="A132" s="452" t="s">
        <v>365</v>
      </c>
      <c r="B132" s="354" t="s">
        <v>805</v>
      </c>
      <c r="C132" s="452" t="s">
        <v>21</v>
      </c>
      <c r="D132" s="452" t="s">
        <v>8</v>
      </c>
      <c r="E132" s="354" t="s">
        <v>68</v>
      </c>
      <c r="F132" s="452" t="s">
        <v>786</v>
      </c>
      <c r="G132" s="460" t="s">
        <v>1386</v>
      </c>
      <c r="H132" s="480" t="s">
        <v>636</v>
      </c>
      <c r="I132" s="462"/>
      <c r="J132" s="676" t="s">
        <v>1392</v>
      </c>
    </row>
    <row r="133" spans="1:10" ht="25.5">
      <c r="A133" s="452" t="s">
        <v>365</v>
      </c>
      <c r="B133" s="354" t="s">
        <v>909</v>
      </c>
      <c r="C133" s="452" t="s">
        <v>21</v>
      </c>
      <c r="D133" s="452" t="s">
        <v>8</v>
      </c>
      <c r="E133" s="354" t="s">
        <v>68</v>
      </c>
      <c r="F133" s="452" t="s">
        <v>786</v>
      </c>
      <c r="G133" s="460" t="s">
        <v>910</v>
      </c>
      <c r="H133" s="480" t="s">
        <v>636</v>
      </c>
      <c r="I133" s="677" t="s">
        <v>71</v>
      </c>
      <c r="J133" s="676" t="s">
        <v>1392</v>
      </c>
    </row>
    <row r="134" spans="1:10" ht="12.75">
      <c r="A134" s="452" t="s">
        <v>365</v>
      </c>
      <c r="B134" s="354" t="s">
        <v>806</v>
      </c>
      <c r="C134" s="452" t="s">
        <v>21</v>
      </c>
      <c r="D134" s="452" t="s">
        <v>8</v>
      </c>
      <c r="E134" s="354" t="s">
        <v>68</v>
      </c>
      <c r="F134" s="452" t="s">
        <v>786</v>
      </c>
      <c r="G134" s="684" t="s">
        <v>1387</v>
      </c>
      <c r="H134" s="480" t="s">
        <v>1387</v>
      </c>
      <c r="I134" s="462"/>
      <c r="J134" s="455"/>
    </row>
    <row r="135" spans="1:10" ht="12.75">
      <c r="A135" s="452" t="s">
        <v>365</v>
      </c>
      <c r="B135" s="354" t="s">
        <v>807</v>
      </c>
      <c r="C135" s="452" t="s">
        <v>21</v>
      </c>
      <c r="D135" s="452" t="s">
        <v>8</v>
      </c>
      <c r="E135" s="354" t="s">
        <v>68</v>
      </c>
      <c r="F135" s="452" t="s">
        <v>786</v>
      </c>
      <c r="G135" s="684" t="s">
        <v>1387</v>
      </c>
      <c r="H135" s="480" t="s">
        <v>1387</v>
      </c>
      <c r="I135" s="462"/>
      <c r="J135" s="455"/>
    </row>
    <row r="136" spans="1:10" ht="25.5">
      <c r="A136" s="452" t="s">
        <v>365</v>
      </c>
      <c r="B136" s="354" t="s">
        <v>839</v>
      </c>
      <c r="C136" s="452" t="s">
        <v>21</v>
      </c>
      <c r="D136" s="452" t="s">
        <v>8</v>
      </c>
      <c r="E136" s="354" t="s">
        <v>68</v>
      </c>
      <c r="F136" s="452" t="s">
        <v>786</v>
      </c>
      <c r="G136" s="460" t="s">
        <v>878</v>
      </c>
      <c r="H136" s="480" t="s">
        <v>636</v>
      </c>
      <c r="I136" s="462" t="s">
        <v>71</v>
      </c>
      <c r="J136" s="676" t="s">
        <v>1392</v>
      </c>
    </row>
    <row r="137" spans="1:10" ht="25.5">
      <c r="A137" s="452" t="s">
        <v>365</v>
      </c>
      <c r="B137" s="354" t="s">
        <v>808</v>
      </c>
      <c r="C137" s="452" t="s">
        <v>21</v>
      </c>
      <c r="D137" s="452" t="s">
        <v>8</v>
      </c>
      <c r="E137" s="354" t="s">
        <v>112</v>
      </c>
      <c r="F137" s="452" t="s">
        <v>788</v>
      </c>
      <c r="G137" s="684" t="s">
        <v>1387</v>
      </c>
      <c r="H137" s="480" t="s">
        <v>1387</v>
      </c>
      <c r="I137" s="462"/>
      <c r="J137" s="455"/>
    </row>
    <row r="138" spans="1:10" ht="12.75">
      <c r="A138" s="452" t="s">
        <v>365</v>
      </c>
      <c r="B138" s="354" t="s">
        <v>809</v>
      </c>
      <c r="C138" s="452" t="s">
        <v>21</v>
      </c>
      <c r="D138" s="452" t="s">
        <v>8</v>
      </c>
      <c r="E138" s="354" t="s">
        <v>112</v>
      </c>
      <c r="F138" s="452" t="s">
        <v>786</v>
      </c>
      <c r="G138" s="684" t="s">
        <v>1387</v>
      </c>
      <c r="H138" s="480" t="s">
        <v>1387</v>
      </c>
      <c r="I138" s="462"/>
      <c r="J138" s="455"/>
    </row>
    <row r="139" spans="1:10" ht="63.75">
      <c r="A139" s="452" t="s">
        <v>365</v>
      </c>
      <c r="B139" s="354" t="s">
        <v>810</v>
      </c>
      <c r="C139" s="452" t="s">
        <v>21</v>
      </c>
      <c r="D139" s="452" t="s">
        <v>8</v>
      </c>
      <c r="E139" s="354" t="s">
        <v>811</v>
      </c>
      <c r="F139" s="452" t="s">
        <v>786</v>
      </c>
      <c r="G139" s="460" t="s">
        <v>812</v>
      </c>
      <c r="H139" s="480" t="s">
        <v>1384</v>
      </c>
      <c r="I139" s="462" t="s">
        <v>71</v>
      </c>
      <c r="J139" s="676" t="s">
        <v>1388</v>
      </c>
    </row>
    <row r="140" spans="1:10" ht="12.75">
      <c r="A140" s="452" t="s">
        <v>365</v>
      </c>
      <c r="B140" s="399" t="s">
        <v>840</v>
      </c>
      <c r="C140" s="452" t="s">
        <v>21</v>
      </c>
      <c r="D140" s="452" t="s">
        <v>8</v>
      </c>
      <c r="E140" s="354" t="s">
        <v>68</v>
      </c>
      <c r="F140" s="452" t="s">
        <v>788</v>
      </c>
      <c r="G140" s="460" t="s">
        <v>911</v>
      </c>
      <c r="H140" s="480" t="s">
        <v>1385</v>
      </c>
      <c r="I140" s="462" t="s">
        <v>71</v>
      </c>
      <c r="J140" s="455"/>
    </row>
    <row r="141" spans="1:10" ht="25.5">
      <c r="A141" s="452" t="s">
        <v>365</v>
      </c>
      <c r="B141" s="399" t="s">
        <v>841</v>
      </c>
      <c r="C141" s="452" t="s">
        <v>21</v>
      </c>
      <c r="D141" s="452" t="s">
        <v>8</v>
      </c>
      <c r="E141" s="354" t="s">
        <v>879</v>
      </c>
      <c r="F141" s="452" t="s">
        <v>786</v>
      </c>
      <c r="G141" s="460" t="s">
        <v>1386</v>
      </c>
      <c r="H141" s="480" t="s">
        <v>636</v>
      </c>
      <c r="I141" s="462"/>
      <c r="J141" s="676" t="s">
        <v>1392</v>
      </c>
    </row>
    <row r="142" spans="1:10" ht="12.75">
      <c r="A142" s="452" t="s">
        <v>365</v>
      </c>
      <c r="B142" s="354" t="s">
        <v>814</v>
      </c>
      <c r="C142" s="452" t="s">
        <v>21</v>
      </c>
      <c r="D142" s="452" t="s">
        <v>8</v>
      </c>
      <c r="E142" s="354" t="s">
        <v>112</v>
      </c>
      <c r="F142" s="452" t="s">
        <v>786</v>
      </c>
      <c r="G142" s="460" t="s">
        <v>1386</v>
      </c>
      <c r="H142" s="480" t="s">
        <v>1384</v>
      </c>
      <c r="I142" s="462"/>
      <c r="J142" s="455"/>
    </row>
    <row r="143" spans="1:10" ht="12.75">
      <c r="A143" s="452" t="s">
        <v>365</v>
      </c>
      <c r="B143" s="354" t="s">
        <v>912</v>
      </c>
      <c r="C143" s="452" t="s">
        <v>21</v>
      </c>
      <c r="D143" s="452" t="s">
        <v>8</v>
      </c>
      <c r="E143" s="354" t="s">
        <v>112</v>
      </c>
      <c r="F143" s="452" t="s">
        <v>786</v>
      </c>
      <c r="G143" s="684" t="s">
        <v>1387</v>
      </c>
      <c r="H143" s="480" t="s">
        <v>1387</v>
      </c>
      <c r="I143" s="462"/>
      <c r="J143" s="455"/>
    </row>
    <row r="144" spans="1:10" ht="12.75">
      <c r="A144" s="452" t="s">
        <v>365</v>
      </c>
      <c r="B144" s="354" t="s">
        <v>912</v>
      </c>
      <c r="C144" s="452" t="s">
        <v>21</v>
      </c>
      <c r="D144" s="452" t="s">
        <v>8</v>
      </c>
      <c r="E144" s="354" t="s">
        <v>68</v>
      </c>
      <c r="F144" s="452" t="s">
        <v>786</v>
      </c>
      <c r="G144" s="684" t="s">
        <v>1387</v>
      </c>
      <c r="H144" s="480" t="s">
        <v>1387</v>
      </c>
      <c r="I144" s="462"/>
      <c r="J144" s="455"/>
    </row>
    <row r="145" spans="1:10" ht="12.75">
      <c r="A145" s="452" t="s">
        <v>365</v>
      </c>
      <c r="B145" s="354" t="s">
        <v>85</v>
      </c>
      <c r="C145" s="452" t="s">
        <v>21</v>
      </c>
      <c r="D145" s="452" t="s">
        <v>8</v>
      </c>
      <c r="E145" s="354" t="s">
        <v>112</v>
      </c>
      <c r="F145" s="452" t="s">
        <v>786</v>
      </c>
      <c r="G145" s="460" t="s">
        <v>913</v>
      </c>
      <c r="H145" s="480" t="s">
        <v>1385</v>
      </c>
      <c r="I145" s="462" t="s">
        <v>71</v>
      </c>
      <c r="J145" s="455"/>
    </row>
    <row r="146" spans="1:10" ht="12.75">
      <c r="A146" s="452" t="s">
        <v>365</v>
      </c>
      <c r="B146" s="354" t="s">
        <v>85</v>
      </c>
      <c r="C146" s="452" t="s">
        <v>21</v>
      </c>
      <c r="D146" s="452" t="s">
        <v>8</v>
      </c>
      <c r="E146" s="354" t="s">
        <v>869</v>
      </c>
      <c r="F146" s="452" t="s">
        <v>786</v>
      </c>
      <c r="G146" s="460" t="s">
        <v>1386</v>
      </c>
      <c r="H146" s="480" t="s">
        <v>1384</v>
      </c>
      <c r="I146" s="462"/>
      <c r="J146" s="455"/>
    </row>
    <row r="147" spans="1:10" ht="12.75">
      <c r="A147" s="452" t="s">
        <v>365</v>
      </c>
      <c r="B147" s="354" t="s">
        <v>844</v>
      </c>
      <c r="C147" s="452" t="s">
        <v>21</v>
      </c>
      <c r="D147" s="452" t="s">
        <v>8</v>
      </c>
      <c r="E147" s="354" t="s">
        <v>112</v>
      </c>
      <c r="F147" s="452" t="s">
        <v>786</v>
      </c>
      <c r="G147" s="460" t="s">
        <v>1386</v>
      </c>
      <c r="H147" s="480" t="s">
        <v>1384</v>
      </c>
      <c r="I147" s="462"/>
      <c r="J147" s="455"/>
    </row>
    <row r="148" spans="1:10" ht="12.75">
      <c r="A148" s="452" t="s">
        <v>365</v>
      </c>
      <c r="B148" s="354" t="s">
        <v>844</v>
      </c>
      <c r="C148" s="452" t="s">
        <v>21</v>
      </c>
      <c r="D148" s="452" t="s">
        <v>8</v>
      </c>
      <c r="E148" s="354" t="s">
        <v>914</v>
      </c>
      <c r="F148" s="452" t="s">
        <v>786</v>
      </c>
      <c r="G148" s="684" t="s">
        <v>1387</v>
      </c>
      <c r="H148" s="480" t="s">
        <v>1387</v>
      </c>
      <c r="I148" s="462"/>
      <c r="J148" s="455"/>
    </row>
    <row r="149" spans="1:10" ht="25.5">
      <c r="A149" s="452" t="s">
        <v>365</v>
      </c>
      <c r="B149" s="354" t="s">
        <v>915</v>
      </c>
      <c r="C149" s="452" t="s">
        <v>21</v>
      </c>
      <c r="D149" s="452" t="s">
        <v>8</v>
      </c>
      <c r="E149" s="354" t="s">
        <v>68</v>
      </c>
      <c r="F149" s="452" t="s">
        <v>786</v>
      </c>
      <c r="G149" s="460" t="s">
        <v>1386</v>
      </c>
      <c r="H149" s="480" t="s">
        <v>636</v>
      </c>
      <c r="I149" s="462"/>
      <c r="J149" s="676" t="s">
        <v>1392</v>
      </c>
    </row>
    <row r="150" spans="1:10" ht="12.75">
      <c r="A150" s="452" t="s">
        <v>365</v>
      </c>
      <c r="B150" s="354" t="s">
        <v>816</v>
      </c>
      <c r="C150" s="452" t="s">
        <v>21</v>
      </c>
      <c r="D150" s="452" t="s">
        <v>8</v>
      </c>
      <c r="E150" s="354" t="s">
        <v>821</v>
      </c>
      <c r="F150" s="452" t="s">
        <v>786</v>
      </c>
      <c r="G150" s="684" t="s">
        <v>1387</v>
      </c>
      <c r="H150" s="480" t="s">
        <v>1387</v>
      </c>
      <c r="I150" s="462"/>
      <c r="J150" s="455"/>
    </row>
    <row r="151" spans="1:10" ht="12.75">
      <c r="A151" s="452" t="s">
        <v>365</v>
      </c>
      <c r="B151" s="354" t="s">
        <v>816</v>
      </c>
      <c r="C151" s="452" t="s">
        <v>21</v>
      </c>
      <c r="D151" s="452" t="s">
        <v>8</v>
      </c>
      <c r="E151" s="354" t="s">
        <v>99</v>
      </c>
      <c r="F151" s="452" t="s">
        <v>786</v>
      </c>
      <c r="G151" s="684" t="s">
        <v>1387</v>
      </c>
      <c r="H151" s="480" t="s">
        <v>1387</v>
      </c>
      <c r="I151" s="462"/>
      <c r="J151" s="455"/>
    </row>
    <row r="152" spans="1:10" ht="12.75">
      <c r="A152" s="452" t="s">
        <v>365</v>
      </c>
      <c r="B152" s="354" t="s">
        <v>817</v>
      </c>
      <c r="C152" s="452" t="s">
        <v>21</v>
      </c>
      <c r="D152" s="452" t="s">
        <v>8</v>
      </c>
      <c r="E152" s="690" t="s">
        <v>818</v>
      </c>
      <c r="F152" s="452" t="s">
        <v>788</v>
      </c>
      <c r="G152" s="460" t="s">
        <v>916</v>
      </c>
      <c r="H152" s="480" t="s">
        <v>1385</v>
      </c>
      <c r="I152" s="462" t="s">
        <v>71</v>
      </c>
      <c r="J152" s="455"/>
    </row>
    <row r="153" spans="1:10" ht="12.75">
      <c r="A153" s="452" t="s">
        <v>365</v>
      </c>
      <c r="B153" s="354" t="s">
        <v>817</v>
      </c>
      <c r="C153" s="452" t="s">
        <v>21</v>
      </c>
      <c r="D153" s="452" t="s">
        <v>8</v>
      </c>
      <c r="E153" s="690" t="s">
        <v>917</v>
      </c>
      <c r="F153" s="452" t="s">
        <v>788</v>
      </c>
      <c r="G153" s="460" t="s">
        <v>918</v>
      </c>
      <c r="H153" s="480" t="s">
        <v>1385</v>
      </c>
      <c r="I153" s="462" t="s">
        <v>71</v>
      </c>
      <c r="J153" s="455"/>
    </row>
    <row r="154" spans="1:10" ht="25.5">
      <c r="A154" s="452" t="s">
        <v>365</v>
      </c>
      <c r="B154" s="399" t="s">
        <v>919</v>
      </c>
      <c r="C154" s="452" t="s">
        <v>21</v>
      </c>
      <c r="D154" s="452" t="s">
        <v>8</v>
      </c>
      <c r="E154" s="354" t="s">
        <v>112</v>
      </c>
      <c r="F154" s="452" t="s">
        <v>788</v>
      </c>
      <c r="G154" s="460" t="s">
        <v>920</v>
      </c>
      <c r="H154" s="480" t="s">
        <v>636</v>
      </c>
      <c r="I154" s="462"/>
      <c r="J154" s="676" t="s">
        <v>1392</v>
      </c>
    </row>
    <row r="155" spans="1:10" ht="12.75">
      <c r="A155" s="452" t="s">
        <v>365</v>
      </c>
      <c r="B155" s="354" t="s">
        <v>845</v>
      </c>
      <c r="C155" s="452" t="s">
        <v>21</v>
      </c>
      <c r="D155" s="452" t="s">
        <v>8</v>
      </c>
      <c r="E155" s="354" t="s">
        <v>830</v>
      </c>
      <c r="F155" s="452" t="s">
        <v>788</v>
      </c>
      <c r="G155" s="684" t="s">
        <v>1387</v>
      </c>
      <c r="H155" s="480" t="s">
        <v>1387</v>
      </c>
      <c r="I155" s="462"/>
      <c r="J155" s="455"/>
    </row>
    <row r="156" spans="1:10" ht="12.75">
      <c r="A156" s="452" t="s">
        <v>365</v>
      </c>
      <c r="B156" s="354" t="s">
        <v>921</v>
      </c>
      <c r="C156" s="452" t="s">
        <v>21</v>
      </c>
      <c r="D156" s="452" t="s">
        <v>8</v>
      </c>
      <c r="E156" s="354" t="s">
        <v>68</v>
      </c>
      <c r="F156" s="452" t="s">
        <v>788</v>
      </c>
      <c r="G156" s="460" t="s">
        <v>1386</v>
      </c>
      <c r="H156" s="480" t="s">
        <v>1384</v>
      </c>
      <c r="I156" s="462"/>
      <c r="J156" s="455"/>
    </row>
    <row r="157" spans="1:10" ht="12.75">
      <c r="A157" s="452" t="s">
        <v>365</v>
      </c>
      <c r="B157" s="354" t="s">
        <v>922</v>
      </c>
      <c r="C157" s="452" t="s">
        <v>23</v>
      </c>
      <c r="D157" s="452" t="s">
        <v>8</v>
      </c>
      <c r="E157" s="354" t="s">
        <v>923</v>
      </c>
      <c r="F157" s="452" t="s">
        <v>788</v>
      </c>
      <c r="G157" s="684" t="s">
        <v>1387</v>
      </c>
      <c r="H157" s="480" t="s">
        <v>1387</v>
      </c>
      <c r="I157" s="462"/>
      <c r="J157" s="455"/>
    </row>
    <row r="158" spans="1:10" ht="12.75">
      <c r="A158" s="452" t="s">
        <v>365</v>
      </c>
      <c r="B158" s="354" t="s">
        <v>820</v>
      </c>
      <c r="C158" s="452" t="s">
        <v>23</v>
      </c>
      <c r="D158" s="452" t="s">
        <v>8</v>
      </c>
      <c r="E158" s="354" t="s">
        <v>924</v>
      </c>
      <c r="F158" s="452" t="s">
        <v>788</v>
      </c>
      <c r="G158" s="684" t="s">
        <v>1387</v>
      </c>
      <c r="H158" s="480" t="s">
        <v>1387</v>
      </c>
      <c r="I158" s="462"/>
      <c r="J158" s="455"/>
    </row>
    <row r="159" spans="1:10" ht="12.75">
      <c r="A159" s="452" t="s">
        <v>365</v>
      </c>
      <c r="B159" s="354" t="s">
        <v>784</v>
      </c>
      <c r="C159" s="452" t="s">
        <v>23</v>
      </c>
      <c r="D159" s="452" t="s">
        <v>8</v>
      </c>
      <c r="E159" s="452" t="s">
        <v>925</v>
      </c>
      <c r="F159" s="452" t="s">
        <v>786</v>
      </c>
      <c r="G159" s="684" t="s">
        <v>1387</v>
      </c>
      <c r="H159" s="480" t="s">
        <v>1387</v>
      </c>
      <c r="I159" s="462"/>
      <c r="J159" s="455"/>
    </row>
    <row r="160" spans="1:10" ht="12.75">
      <c r="A160" s="452" t="s">
        <v>365</v>
      </c>
      <c r="B160" s="354" t="s">
        <v>926</v>
      </c>
      <c r="C160" s="452" t="s">
        <v>23</v>
      </c>
      <c r="D160" s="452" t="s">
        <v>8</v>
      </c>
      <c r="E160" s="452" t="s">
        <v>925</v>
      </c>
      <c r="F160" s="452" t="s">
        <v>786</v>
      </c>
      <c r="G160" s="684" t="s">
        <v>1387</v>
      </c>
      <c r="H160" s="480" t="s">
        <v>1387</v>
      </c>
      <c r="I160" s="462"/>
      <c r="J160" s="455"/>
    </row>
    <row r="161" spans="1:10" ht="12.75">
      <c r="A161" s="452" t="s">
        <v>365</v>
      </c>
      <c r="B161" s="354" t="s">
        <v>865</v>
      </c>
      <c r="C161" s="452" t="s">
        <v>23</v>
      </c>
      <c r="D161" s="452" t="s">
        <v>8</v>
      </c>
      <c r="E161" s="452" t="s">
        <v>925</v>
      </c>
      <c r="F161" s="452" t="s">
        <v>788</v>
      </c>
      <c r="G161" s="460" t="s">
        <v>927</v>
      </c>
      <c r="H161" s="480" t="s">
        <v>1385</v>
      </c>
      <c r="I161" s="462" t="s">
        <v>71</v>
      </c>
      <c r="J161" s="455"/>
    </row>
    <row r="162" spans="1:10" ht="12.75">
      <c r="A162" s="452" t="s">
        <v>365</v>
      </c>
      <c r="B162" s="354" t="s">
        <v>928</v>
      </c>
      <c r="C162" s="452" t="s">
        <v>23</v>
      </c>
      <c r="D162" s="452" t="s">
        <v>8</v>
      </c>
      <c r="E162" s="452" t="s">
        <v>925</v>
      </c>
      <c r="F162" s="452" t="s">
        <v>788</v>
      </c>
      <c r="G162" s="684" t="s">
        <v>1387</v>
      </c>
      <c r="H162" s="480" t="s">
        <v>1387</v>
      </c>
      <c r="I162" s="462"/>
      <c r="J162" s="455"/>
    </row>
    <row r="163" spans="1:10" ht="12.75">
      <c r="A163" s="452" t="s">
        <v>365</v>
      </c>
      <c r="B163" s="354" t="s">
        <v>866</v>
      </c>
      <c r="C163" s="452" t="s">
        <v>23</v>
      </c>
      <c r="D163" s="452" t="s">
        <v>8</v>
      </c>
      <c r="E163" s="452" t="s">
        <v>925</v>
      </c>
      <c r="F163" s="452" t="s">
        <v>788</v>
      </c>
      <c r="G163" s="460" t="s">
        <v>1386</v>
      </c>
      <c r="H163" s="480" t="s">
        <v>1384</v>
      </c>
      <c r="I163" s="462"/>
      <c r="J163" s="455"/>
    </row>
    <row r="164" spans="1:10" ht="12.75">
      <c r="A164" s="452" t="s">
        <v>365</v>
      </c>
      <c r="B164" s="354" t="s">
        <v>929</v>
      </c>
      <c r="C164" s="452" t="s">
        <v>23</v>
      </c>
      <c r="D164" s="452" t="s">
        <v>8</v>
      </c>
      <c r="E164" s="452" t="s">
        <v>930</v>
      </c>
      <c r="F164" s="452" t="s">
        <v>786</v>
      </c>
      <c r="G164" s="684" t="s">
        <v>1387</v>
      </c>
      <c r="H164" s="480" t="s">
        <v>1387</v>
      </c>
      <c r="I164" s="462"/>
      <c r="J164" s="455"/>
    </row>
    <row r="165" spans="1:10" ht="12.75">
      <c r="A165" s="452" t="s">
        <v>365</v>
      </c>
      <c r="B165" s="354" t="s">
        <v>929</v>
      </c>
      <c r="C165" s="452" t="s">
        <v>23</v>
      </c>
      <c r="D165" s="452" t="s">
        <v>8</v>
      </c>
      <c r="E165" s="452" t="s">
        <v>931</v>
      </c>
      <c r="F165" s="452" t="s">
        <v>786</v>
      </c>
      <c r="G165" s="684" t="s">
        <v>1387</v>
      </c>
      <c r="H165" s="480" t="s">
        <v>1387</v>
      </c>
      <c r="I165" s="462"/>
      <c r="J165" s="455"/>
    </row>
    <row r="166" spans="1:10" ht="51">
      <c r="A166" s="452" t="s">
        <v>365</v>
      </c>
      <c r="B166" s="354" t="s">
        <v>932</v>
      </c>
      <c r="C166" s="452" t="s">
        <v>23</v>
      </c>
      <c r="D166" s="452" t="s">
        <v>8</v>
      </c>
      <c r="E166" s="354" t="s">
        <v>925</v>
      </c>
      <c r="F166" s="452" t="s">
        <v>788</v>
      </c>
      <c r="G166" s="460" t="s">
        <v>1386</v>
      </c>
      <c r="H166" s="480" t="s">
        <v>1384</v>
      </c>
      <c r="I166" s="462"/>
      <c r="J166" s="455"/>
    </row>
    <row r="167" spans="1:10" ht="51">
      <c r="A167" s="452" t="s">
        <v>365</v>
      </c>
      <c r="B167" s="354" t="s">
        <v>933</v>
      </c>
      <c r="C167" s="452" t="s">
        <v>23</v>
      </c>
      <c r="D167" s="452" t="s">
        <v>8</v>
      </c>
      <c r="E167" s="354" t="s">
        <v>925</v>
      </c>
      <c r="F167" s="452" t="s">
        <v>786</v>
      </c>
      <c r="G167" s="684" t="s">
        <v>1387</v>
      </c>
      <c r="H167" s="480" t="s">
        <v>1387</v>
      </c>
      <c r="I167" s="462"/>
      <c r="J167" s="455"/>
    </row>
    <row r="168" spans="1:10" ht="51">
      <c r="A168" s="452" t="s">
        <v>365</v>
      </c>
      <c r="B168" s="354" t="s">
        <v>867</v>
      </c>
      <c r="C168" s="452" t="s">
        <v>23</v>
      </c>
      <c r="D168" s="452" t="s">
        <v>8</v>
      </c>
      <c r="E168" s="354" t="s">
        <v>925</v>
      </c>
      <c r="F168" s="452" t="s">
        <v>786</v>
      </c>
      <c r="G168" s="684" t="s">
        <v>1387</v>
      </c>
      <c r="H168" s="480" t="s">
        <v>1387</v>
      </c>
      <c r="I168" s="462"/>
      <c r="J168" s="455"/>
    </row>
    <row r="169" spans="1:10" ht="12.75">
      <c r="A169" s="452" t="s">
        <v>365</v>
      </c>
      <c r="B169" s="354" t="s">
        <v>868</v>
      </c>
      <c r="C169" s="452" t="s">
        <v>23</v>
      </c>
      <c r="D169" s="452" t="s">
        <v>8</v>
      </c>
      <c r="E169" s="354" t="s">
        <v>934</v>
      </c>
      <c r="F169" s="452" t="s">
        <v>786</v>
      </c>
      <c r="G169" s="684" t="s">
        <v>1387</v>
      </c>
      <c r="H169" s="480" t="s">
        <v>1387</v>
      </c>
      <c r="I169" s="462"/>
      <c r="J169" s="455"/>
    </row>
    <row r="170" spans="1:10" ht="51">
      <c r="A170" s="452" t="s">
        <v>365</v>
      </c>
      <c r="B170" s="354" t="s">
        <v>870</v>
      </c>
      <c r="C170" s="452" t="s">
        <v>23</v>
      </c>
      <c r="D170" s="452" t="s">
        <v>8</v>
      </c>
      <c r="E170" s="354" t="s">
        <v>925</v>
      </c>
      <c r="F170" s="452" t="s">
        <v>786</v>
      </c>
      <c r="G170" s="684" t="s">
        <v>1387</v>
      </c>
      <c r="H170" s="480" t="s">
        <v>1387</v>
      </c>
      <c r="I170" s="462"/>
      <c r="J170" s="455"/>
    </row>
    <row r="171" spans="1:10" ht="25.5">
      <c r="A171" s="452" t="s">
        <v>365</v>
      </c>
      <c r="B171" s="354" t="s">
        <v>871</v>
      </c>
      <c r="C171" s="452" t="s">
        <v>23</v>
      </c>
      <c r="D171" s="452" t="s">
        <v>8</v>
      </c>
      <c r="E171" s="354" t="s">
        <v>935</v>
      </c>
      <c r="F171" s="452" t="s">
        <v>786</v>
      </c>
      <c r="G171" s="684" t="s">
        <v>1387</v>
      </c>
      <c r="H171" s="480" t="s">
        <v>1387</v>
      </c>
      <c r="I171" s="462"/>
      <c r="J171" s="455"/>
    </row>
    <row r="172" spans="1:10" ht="51">
      <c r="A172" s="452" t="s">
        <v>365</v>
      </c>
      <c r="B172" s="354" t="s">
        <v>789</v>
      </c>
      <c r="C172" s="452" t="s">
        <v>23</v>
      </c>
      <c r="D172" s="452" t="s">
        <v>8</v>
      </c>
      <c r="E172" s="354" t="s">
        <v>925</v>
      </c>
      <c r="F172" s="452" t="s">
        <v>786</v>
      </c>
      <c r="G172" s="684" t="s">
        <v>1387</v>
      </c>
      <c r="H172" s="480" t="s">
        <v>1387</v>
      </c>
      <c r="I172" s="462"/>
      <c r="J172" s="455"/>
    </row>
    <row r="173" spans="1:10" ht="12.75">
      <c r="A173" s="452" t="s">
        <v>365</v>
      </c>
      <c r="B173" s="354" t="s">
        <v>790</v>
      </c>
      <c r="C173" s="452" t="s">
        <v>23</v>
      </c>
      <c r="D173" s="452" t="s">
        <v>8</v>
      </c>
      <c r="E173" s="354" t="s">
        <v>924</v>
      </c>
      <c r="F173" s="452" t="s">
        <v>786</v>
      </c>
      <c r="G173" s="460" t="s">
        <v>936</v>
      </c>
      <c r="H173" s="480" t="s">
        <v>1384</v>
      </c>
      <c r="I173" s="462" t="s">
        <v>71</v>
      </c>
      <c r="J173" s="455"/>
    </row>
    <row r="174" spans="1:10" ht="12.75">
      <c r="A174" s="452" t="s">
        <v>365</v>
      </c>
      <c r="B174" s="354" t="s">
        <v>790</v>
      </c>
      <c r="C174" s="452" t="s">
        <v>23</v>
      </c>
      <c r="D174" s="452" t="s">
        <v>8</v>
      </c>
      <c r="E174" s="354" t="s">
        <v>937</v>
      </c>
      <c r="F174" s="452" t="s">
        <v>786</v>
      </c>
      <c r="G174" s="460" t="s">
        <v>936</v>
      </c>
      <c r="H174" s="480" t="s">
        <v>1385</v>
      </c>
      <c r="I174" s="462" t="s">
        <v>71</v>
      </c>
      <c r="J174" s="455"/>
    </row>
    <row r="175" spans="1:10" ht="12.75">
      <c r="A175" s="452" t="s">
        <v>365</v>
      </c>
      <c r="B175" s="354" t="s">
        <v>790</v>
      </c>
      <c r="C175" s="452" t="s">
        <v>23</v>
      </c>
      <c r="D175" s="452" t="s">
        <v>8</v>
      </c>
      <c r="E175" s="399" t="s">
        <v>1394</v>
      </c>
      <c r="F175" s="452" t="s">
        <v>786</v>
      </c>
      <c r="G175" s="460" t="s">
        <v>1386</v>
      </c>
      <c r="H175" s="480" t="s">
        <v>1384</v>
      </c>
      <c r="I175" s="462" t="s">
        <v>71</v>
      </c>
      <c r="J175" s="455"/>
    </row>
    <row r="176" spans="1:10" ht="12.75">
      <c r="A176" s="452" t="s">
        <v>365</v>
      </c>
      <c r="B176" s="354" t="s">
        <v>790</v>
      </c>
      <c r="C176" s="452" t="s">
        <v>23</v>
      </c>
      <c r="D176" s="452" t="s">
        <v>8</v>
      </c>
      <c r="E176" s="354" t="s">
        <v>99</v>
      </c>
      <c r="F176" s="452" t="s">
        <v>786</v>
      </c>
      <c r="G176" s="460" t="s">
        <v>1386</v>
      </c>
      <c r="H176" s="480" t="s">
        <v>1384</v>
      </c>
      <c r="I176" s="462" t="s">
        <v>71</v>
      </c>
      <c r="J176" s="455"/>
    </row>
    <row r="177" spans="1:10" ht="12.75">
      <c r="A177" s="452" t="s">
        <v>365</v>
      </c>
      <c r="B177" s="354" t="s">
        <v>790</v>
      </c>
      <c r="C177" s="452" t="s">
        <v>23</v>
      </c>
      <c r="D177" s="452" t="s">
        <v>8</v>
      </c>
      <c r="E177" s="354" t="s">
        <v>939</v>
      </c>
      <c r="F177" s="452" t="s">
        <v>786</v>
      </c>
      <c r="G177" s="460" t="s">
        <v>940</v>
      </c>
      <c r="H177" s="480" t="s">
        <v>1384</v>
      </c>
      <c r="I177" s="462" t="s">
        <v>71</v>
      </c>
      <c r="J177" s="455"/>
    </row>
    <row r="178" spans="1:10" ht="38.25">
      <c r="A178" s="452" t="s">
        <v>365</v>
      </c>
      <c r="B178" s="354" t="s">
        <v>941</v>
      </c>
      <c r="C178" s="452" t="s">
        <v>23</v>
      </c>
      <c r="D178" s="452" t="s">
        <v>8</v>
      </c>
      <c r="E178" s="354" t="s">
        <v>930</v>
      </c>
      <c r="F178" s="452" t="s">
        <v>788</v>
      </c>
      <c r="G178" s="481" t="s">
        <v>1386</v>
      </c>
      <c r="H178" s="480" t="s">
        <v>1384</v>
      </c>
      <c r="I178" s="462"/>
      <c r="J178" s="455"/>
    </row>
    <row r="179" spans="1:10" ht="12.75">
      <c r="A179" s="452" t="s">
        <v>365</v>
      </c>
      <c r="B179" s="354" t="s">
        <v>941</v>
      </c>
      <c r="C179" s="452" t="s">
        <v>23</v>
      </c>
      <c r="D179" s="452" t="s">
        <v>8</v>
      </c>
      <c r="E179" s="354" t="s">
        <v>5</v>
      </c>
      <c r="F179" s="452" t="s">
        <v>788</v>
      </c>
      <c r="G179" s="684" t="s">
        <v>1387</v>
      </c>
      <c r="H179" s="480" t="s">
        <v>1387</v>
      </c>
      <c r="I179" s="462"/>
      <c r="J179" s="455"/>
    </row>
    <row r="180" spans="1:10" ht="51">
      <c r="A180" s="452" t="s">
        <v>365</v>
      </c>
      <c r="B180" s="354" t="s">
        <v>823</v>
      </c>
      <c r="C180" s="452" t="s">
        <v>23</v>
      </c>
      <c r="D180" s="452" t="s">
        <v>8</v>
      </c>
      <c r="E180" s="354" t="s">
        <v>925</v>
      </c>
      <c r="F180" s="452" t="s">
        <v>786</v>
      </c>
      <c r="G180" s="684" t="s">
        <v>1387</v>
      </c>
      <c r="H180" s="480" t="s">
        <v>1387</v>
      </c>
      <c r="I180" s="462"/>
      <c r="J180" s="455"/>
    </row>
    <row r="181" spans="1:10" ht="51">
      <c r="A181" s="452" t="s">
        <v>365</v>
      </c>
      <c r="B181" s="354" t="s">
        <v>874</v>
      </c>
      <c r="C181" s="452" t="s">
        <v>23</v>
      </c>
      <c r="D181" s="452" t="s">
        <v>8</v>
      </c>
      <c r="E181" s="354" t="s">
        <v>925</v>
      </c>
      <c r="F181" s="452" t="s">
        <v>786</v>
      </c>
      <c r="G181" s="684" t="s">
        <v>1387</v>
      </c>
      <c r="H181" s="480" t="s">
        <v>1387</v>
      </c>
      <c r="I181" s="462"/>
      <c r="J181" s="455"/>
    </row>
    <row r="182" spans="1:10" ht="12.75">
      <c r="A182" s="452" t="s">
        <v>365</v>
      </c>
      <c r="B182" s="354" t="s">
        <v>875</v>
      </c>
      <c r="C182" s="452" t="s">
        <v>23</v>
      </c>
      <c r="D182" s="452" t="s">
        <v>8</v>
      </c>
      <c r="E182" s="354" t="s">
        <v>238</v>
      </c>
      <c r="F182" s="452" t="s">
        <v>786</v>
      </c>
      <c r="G182" s="684" t="s">
        <v>1387</v>
      </c>
      <c r="H182" s="480" t="s">
        <v>1387</v>
      </c>
      <c r="I182" s="462"/>
      <c r="J182" s="455"/>
    </row>
    <row r="183" spans="1:10" ht="25.5">
      <c r="A183" s="452" t="s">
        <v>365</v>
      </c>
      <c r="B183" s="354" t="s">
        <v>876</v>
      </c>
      <c r="C183" s="452" t="s">
        <v>23</v>
      </c>
      <c r="D183" s="452" t="s">
        <v>8</v>
      </c>
      <c r="E183" s="354" t="s">
        <v>935</v>
      </c>
      <c r="F183" s="452" t="s">
        <v>786</v>
      </c>
      <c r="G183" s="684" t="s">
        <v>1387</v>
      </c>
      <c r="H183" s="480" t="s">
        <v>1387</v>
      </c>
      <c r="I183" s="462"/>
      <c r="J183" s="455"/>
    </row>
    <row r="184" spans="1:10" ht="38.25">
      <c r="A184" s="452" t="s">
        <v>365</v>
      </c>
      <c r="B184" s="354" t="s">
        <v>877</v>
      </c>
      <c r="C184" s="452" t="s">
        <v>23</v>
      </c>
      <c r="D184" s="452" t="s">
        <v>8</v>
      </c>
      <c r="E184" s="354" t="s">
        <v>942</v>
      </c>
      <c r="F184" s="452" t="s">
        <v>788</v>
      </c>
      <c r="G184" s="481" t="s">
        <v>1386</v>
      </c>
      <c r="H184" s="480" t="s">
        <v>1384</v>
      </c>
      <c r="I184" s="462"/>
      <c r="J184" s="455"/>
    </row>
    <row r="185" spans="1:10" ht="12.75">
      <c r="A185" s="452" t="s">
        <v>365</v>
      </c>
      <c r="B185" s="354" t="s">
        <v>877</v>
      </c>
      <c r="C185" s="452" t="s">
        <v>23</v>
      </c>
      <c r="D185" s="452" t="s">
        <v>8</v>
      </c>
      <c r="E185" s="354" t="s">
        <v>943</v>
      </c>
      <c r="F185" s="452" t="s">
        <v>788</v>
      </c>
      <c r="G185" s="684" t="s">
        <v>1387</v>
      </c>
      <c r="H185" s="480" t="s">
        <v>1387</v>
      </c>
      <c r="I185" s="462"/>
      <c r="J185" s="455"/>
    </row>
    <row r="186" spans="1:10" ht="12.75">
      <c r="A186" s="452" t="s">
        <v>365</v>
      </c>
      <c r="B186" s="354" t="s">
        <v>944</v>
      </c>
      <c r="C186" s="452" t="s">
        <v>23</v>
      </c>
      <c r="D186" s="452" t="s">
        <v>8</v>
      </c>
      <c r="E186" s="354" t="s">
        <v>945</v>
      </c>
      <c r="F186" s="452" t="s">
        <v>788</v>
      </c>
      <c r="G186" s="684" t="s">
        <v>1387</v>
      </c>
      <c r="H186" s="480" t="s">
        <v>1387</v>
      </c>
      <c r="I186" s="462"/>
      <c r="J186" s="455"/>
    </row>
    <row r="187" spans="1:10" ht="12.75">
      <c r="A187" s="452" t="s">
        <v>365</v>
      </c>
      <c r="B187" s="354" t="s">
        <v>946</v>
      </c>
      <c r="C187" s="452" t="s">
        <v>23</v>
      </c>
      <c r="D187" s="452" t="s">
        <v>8</v>
      </c>
      <c r="E187" s="354" t="s">
        <v>947</v>
      </c>
      <c r="F187" s="452" t="s">
        <v>786</v>
      </c>
      <c r="G187" s="684" t="s">
        <v>1387</v>
      </c>
      <c r="H187" s="480" t="s">
        <v>1387</v>
      </c>
      <c r="I187" s="462"/>
      <c r="J187" s="455"/>
    </row>
    <row r="188" spans="1:10" ht="12.75">
      <c r="A188" s="452" t="s">
        <v>365</v>
      </c>
      <c r="B188" s="354" t="s">
        <v>793</v>
      </c>
      <c r="C188" s="452" t="s">
        <v>23</v>
      </c>
      <c r="D188" s="452" t="s">
        <v>8</v>
      </c>
      <c r="E188" s="354" t="s">
        <v>947</v>
      </c>
      <c r="F188" s="452" t="s">
        <v>786</v>
      </c>
      <c r="G188" s="684" t="s">
        <v>1387</v>
      </c>
      <c r="H188" s="480" t="s">
        <v>1387</v>
      </c>
      <c r="I188" s="462"/>
      <c r="J188" s="455"/>
    </row>
    <row r="189" spans="1:10" ht="25.5">
      <c r="A189" s="452" t="s">
        <v>365</v>
      </c>
      <c r="B189" s="354" t="s">
        <v>948</v>
      </c>
      <c r="C189" s="452" t="s">
        <v>23</v>
      </c>
      <c r="D189" s="452" t="s">
        <v>8</v>
      </c>
      <c r="E189" s="354" t="s">
        <v>949</v>
      </c>
      <c r="F189" s="452" t="s">
        <v>786</v>
      </c>
      <c r="G189" s="684" t="s">
        <v>1387</v>
      </c>
      <c r="H189" s="480" t="s">
        <v>1387</v>
      </c>
      <c r="I189" s="462"/>
      <c r="J189" s="455"/>
    </row>
    <row r="190" spans="1:10" ht="12.75">
      <c r="A190" s="452" t="s">
        <v>365</v>
      </c>
      <c r="B190" s="354" t="s">
        <v>948</v>
      </c>
      <c r="C190" s="452" t="s">
        <v>23</v>
      </c>
      <c r="D190" s="452" t="s">
        <v>8</v>
      </c>
      <c r="E190" s="354" t="s">
        <v>950</v>
      </c>
      <c r="F190" s="452" t="s">
        <v>786</v>
      </c>
      <c r="G190" s="684" t="s">
        <v>1387</v>
      </c>
      <c r="H190" s="480" t="s">
        <v>1387</v>
      </c>
      <c r="I190" s="462"/>
      <c r="J190" s="455"/>
    </row>
    <row r="191" spans="1:10" ht="12.75">
      <c r="A191" s="452" t="s">
        <v>365</v>
      </c>
      <c r="B191" s="354" t="s">
        <v>795</v>
      </c>
      <c r="C191" s="452" t="s">
        <v>23</v>
      </c>
      <c r="D191" s="452" t="s">
        <v>8</v>
      </c>
      <c r="E191" s="354" t="s">
        <v>951</v>
      </c>
      <c r="F191" s="452" t="s">
        <v>786</v>
      </c>
      <c r="G191" s="684" t="s">
        <v>1387</v>
      </c>
      <c r="H191" s="480" t="s">
        <v>1387</v>
      </c>
      <c r="I191" s="462"/>
      <c r="J191" s="455"/>
    </row>
    <row r="192" spans="1:10" ht="12.75">
      <c r="A192" s="452" t="s">
        <v>365</v>
      </c>
      <c r="B192" s="399" t="s">
        <v>824</v>
      </c>
      <c r="C192" s="452" t="s">
        <v>23</v>
      </c>
      <c r="D192" s="452" t="s">
        <v>8</v>
      </c>
      <c r="E192" s="354" t="s">
        <v>952</v>
      </c>
      <c r="F192" s="452" t="s">
        <v>788</v>
      </c>
      <c r="G192" s="460" t="s">
        <v>815</v>
      </c>
      <c r="H192" s="480" t="s">
        <v>1385</v>
      </c>
      <c r="I192" s="462"/>
      <c r="J192" s="455"/>
    </row>
    <row r="193" spans="1:10" ht="12.75">
      <c r="A193" s="452" t="s">
        <v>365</v>
      </c>
      <c r="B193" s="354" t="s">
        <v>98</v>
      </c>
      <c r="C193" s="452" t="s">
        <v>23</v>
      </c>
      <c r="D193" s="452" t="s">
        <v>8</v>
      </c>
      <c r="E193" s="354" t="s">
        <v>953</v>
      </c>
      <c r="F193" s="452" t="s">
        <v>786</v>
      </c>
      <c r="G193" s="481" t="s">
        <v>1386</v>
      </c>
      <c r="H193" s="480" t="s">
        <v>1384</v>
      </c>
      <c r="I193" s="462"/>
      <c r="J193" s="455"/>
    </row>
    <row r="194" spans="1:10" ht="12.75">
      <c r="A194" s="452" t="s">
        <v>365</v>
      </c>
      <c r="B194" s="354" t="s">
        <v>98</v>
      </c>
      <c r="C194" s="452" t="s">
        <v>23</v>
      </c>
      <c r="D194" s="452" t="s">
        <v>8</v>
      </c>
      <c r="E194" s="354" t="s">
        <v>695</v>
      </c>
      <c r="F194" s="452" t="s">
        <v>786</v>
      </c>
      <c r="G194" s="481" t="s">
        <v>1386</v>
      </c>
      <c r="H194" s="480" t="s">
        <v>1384</v>
      </c>
      <c r="I194" s="462"/>
      <c r="J194" s="455"/>
    </row>
    <row r="195" spans="1:10" ht="12.75">
      <c r="A195" s="452" t="s">
        <v>365</v>
      </c>
      <c r="B195" s="354" t="s">
        <v>98</v>
      </c>
      <c r="C195" s="452" t="s">
        <v>23</v>
      </c>
      <c r="D195" s="452" t="s">
        <v>8</v>
      </c>
      <c r="E195" s="354" t="s">
        <v>924</v>
      </c>
      <c r="F195" s="452" t="s">
        <v>786</v>
      </c>
      <c r="G195" s="481" t="s">
        <v>1386</v>
      </c>
      <c r="H195" s="480" t="s">
        <v>1384</v>
      </c>
      <c r="I195" s="462"/>
      <c r="J195" s="455"/>
    </row>
    <row r="196" spans="1:10" ht="12.75">
      <c r="A196" s="452" t="s">
        <v>365</v>
      </c>
      <c r="B196" s="354" t="s">
        <v>98</v>
      </c>
      <c r="C196" s="452" t="s">
        <v>23</v>
      </c>
      <c r="D196" s="452" t="s">
        <v>8</v>
      </c>
      <c r="E196" s="354" t="s">
        <v>954</v>
      </c>
      <c r="F196" s="452" t="s">
        <v>786</v>
      </c>
      <c r="G196" s="481" t="s">
        <v>1386</v>
      </c>
      <c r="H196" s="480" t="s">
        <v>1384</v>
      </c>
      <c r="I196" s="462"/>
      <c r="J196" s="455"/>
    </row>
    <row r="197" spans="1:10" ht="12.75">
      <c r="A197" s="452" t="s">
        <v>365</v>
      </c>
      <c r="B197" s="354" t="s">
        <v>98</v>
      </c>
      <c r="C197" s="452" t="s">
        <v>23</v>
      </c>
      <c r="D197" s="452" t="s">
        <v>8</v>
      </c>
      <c r="E197" s="354" t="s">
        <v>99</v>
      </c>
      <c r="F197" s="452" t="s">
        <v>786</v>
      </c>
      <c r="G197" s="481" t="s">
        <v>1386</v>
      </c>
      <c r="H197" s="480" t="s">
        <v>1384</v>
      </c>
      <c r="I197" s="462"/>
      <c r="J197" s="455"/>
    </row>
    <row r="198" spans="1:10" ht="12.75">
      <c r="A198" s="452" t="s">
        <v>365</v>
      </c>
      <c r="B198" s="354" t="s">
        <v>98</v>
      </c>
      <c r="C198" s="452" t="s">
        <v>23</v>
      </c>
      <c r="D198" s="452" t="s">
        <v>8</v>
      </c>
      <c r="E198" s="354" t="s">
        <v>955</v>
      </c>
      <c r="F198" s="452" t="s">
        <v>786</v>
      </c>
      <c r="G198" s="481" t="s">
        <v>1386</v>
      </c>
      <c r="H198" s="480" t="s">
        <v>1384</v>
      </c>
      <c r="I198" s="462"/>
      <c r="J198" s="455"/>
    </row>
    <row r="199" spans="1:10" ht="25.5">
      <c r="A199" s="452" t="s">
        <v>365</v>
      </c>
      <c r="B199" s="354" t="s">
        <v>796</v>
      </c>
      <c r="C199" s="452" t="s">
        <v>23</v>
      </c>
      <c r="D199" s="452" t="s">
        <v>8</v>
      </c>
      <c r="E199" s="354" t="s">
        <v>956</v>
      </c>
      <c r="F199" s="452" t="s">
        <v>786</v>
      </c>
      <c r="G199" s="684" t="s">
        <v>1387</v>
      </c>
      <c r="H199" s="480" t="s">
        <v>1387</v>
      </c>
      <c r="I199" s="462"/>
      <c r="J199" s="455"/>
    </row>
    <row r="200" spans="1:10" ht="25.5">
      <c r="A200" s="452" t="s">
        <v>365</v>
      </c>
      <c r="B200" s="354" t="s">
        <v>828</v>
      </c>
      <c r="C200" s="452" t="s">
        <v>23</v>
      </c>
      <c r="D200" s="452" t="s">
        <v>8</v>
      </c>
      <c r="E200" s="354" t="s">
        <v>957</v>
      </c>
      <c r="F200" s="452" t="s">
        <v>788</v>
      </c>
      <c r="G200" s="684" t="s">
        <v>1387</v>
      </c>
      <c r="H200" s="480" t="s">
        <v>1387</v>
      </c>
      <c r="I200" s="462"/>
      <c r="J200" s="455"/>
    </row>
    <row r="201" spans="1:10" ht="51">
      <c r="A201" s="452" t="s">
        <v>365</v>
      </c>
      <c r="B201" s="354" t="s">
        <v>881</v>
      </c>
      <c r="C201" s="452" t="s">
        <v>23</v>
      </c>
      <c r="D201" s="452" t="s">
        <v>8</v>
      </c>
      <c r="E201" s="354" t="s">
        <v>925</v>
      </c>
      <c r="F201" s="452" t="s">
        <v>788</v>
      </c>
      <c r="G201" s="684" t="s">
        <v>1387</v>
      </c>
      <c r="H201" s="480" t="s">
        <v>1387</v>
      </c>
      <c r="I201" s="462"/>
      <c r="J201" s="455"/>
    </row>
    <row r="202" spans="1:10" ht="51">
      <c r="A202" s="452" t="s">
        <v>365</v>
      </c>
      <c r="B202" s="354" t="s">
        <v>958</v>
      </c>
      <c r="C202" s="452" t="s">
        <v>23</v>
      </c>
      <c r="D202" s="452" t="s">
        <v>8</v>
      </c>
      <c r="E202" s="354" t="s">
        <v>925</v>
      </c>
      <c r="F202" s="452" t="s">
        <v>788</v>
      </c>
      <c r="G202" s="684" t="s">
        <v>1387</v>
      </c>
      <c r="H202" s="480" t="s">
        <v>1387</v>
      </c>
      <c r="I202" s="462"/>
      <c r="J202" s="455"/>
    </row>
    <row r="203" spans="1:10" ht="51">
      <c r="A203" s="452" t="s">
        <v>365</v>
      </c>
      <c r="B203" s="354" t="s">
        <v>959</v>
      </c>
      <c r="C203" s="452" t="s">
        <v>23</v>
      </c>
      <c r="D203" s="452" t="s">
        <v>8</v>
      </c>
      <c r="E203" s="354" t="s">
        <v>925</v>
      </c>
      <c r="F203" s="452" t="s">
        <v>786</v>
      </c>
      <c r="G203" s="684" t="s">
        <v>1387</v>
      </c>
      <c r="H203" s="480" t="s">
        <v>1387</v>
      </c>
      <c r="I203" s="462"/>
      <c r="J203" s="455"/>
    </row>
    <row r="204" spans="1:10" ht="51">
      <c r="A204" s="452" t="s">
        <v>365</v>
      </c>
      <c r="B204" s="354" t="s">
        <v>960</v>
      </c>
      <c r="C204" s="452" t="s">
        <v>23</v>
      </c>
      <c r="D204" s="452" t="s">
        <v>8</v>
      </c>
      <c r="E204" s="354" t="s">
        <v>925</v>
      </c>
      <c r="F204" s="452" t="s">
        <v>786</v>
      </c>
      <c r="G204" s="684" t="s">
        <v>1387</v>
      </c>
      <c r="H204" s="480" t="s">
        <v>1387</v>
      </c>
      <c r="I204" s="462"/>
      <c r="J204" s="455"/>
    </row>
    <row r="205" spans="1:10" ht="51">
      <c r="A205" s="452" t="s">
        <v>365</v>
      </c>
      <c r="B205" s="399" t="s">
        <v>961</v>
      </c>
      <c r="C205" s="452" t="s">
        <v>23</v>
      </c>
      <c r="D205" s="452" t="s">
        <v>8</v>
      </c>
      <c r="E205" s="354" t="s">
        <v>925</v>
      </c>
      <c r="F205" s="452" t="s">
        <v>786</v>
      </c>
      <c r="G205" s="481" t="s">
        <v>1386</v>
      </c>
      <c r="H205" s="480" t="s">
        <v>636</v>
      </c>
      <c r="I205" s="462"/>
      <c r="J205" s="676" t="s">
        <v>1392</v>
      </c>
    </row>
    <row r="206" spans="1:10" ht="12.75">
      <c r="A206" s="452" t="s">
        <v>365</v>
      </c>
      <c r="B206" s="354" t="s">
        <v>962</v>
      </c>
      <c r="C206" s="452" t="s">
        <v>23</v>
      </c>
      <c r="D206" s="452" t="s">
        <v>8</v>
      </c>
      <c r="E206" s="354" t="s">
        <v>963</v>
      </c>
      <c r="F206" s="452" t="s">
        <v>788</v>
      </c>
      <c r="G206" s="684" t="s">
        <v>1387</v>
      </c>
      <c r="H206" s="480" t="s">
        <v>1387</v>
      </c>
      <c r="I206" s="462"/>
      <c r="J206" s="455"/>
    </row>
    <row r="207" spans="1:10" ht="12.75">
      <c r="A207" s="452" t="s">
        <v>365</v>
      </c>
      <c r="B207" s="354" t="s">
        <v>882</v>
      </c>
      <c r="C207" s="452" t="s">
        <v>23</v>
      </c>
      <c r="D207" s="452" t="s">
        <v>8</v>
      </c>
      <c r="E207" s="354" t="s">
        <v>964</v>
      </c>
      <c r="F207" s="452" t="s">
        <v>786</v>
      </c>
      <c r="G207" s="684" t="s">
        <v>1387</v>
      </c>
      <c r="H207" s="480" t="s">
        <v>1387</v>
      </c>
      <c r="I207" s="462"/>
      <c r="J207" s="455"/>
    </row>
    <row r="208" spans="1:10" ht="25.5">
      <c r="A208" s="452" t="s">
        <v>365</v>
      </c>
      <c r="B208" s="354" t="s">
        <v>883</v>
      </c>
      <c r="C208" s="452" t="s">
        <v>23</v>
      </c>
      <c r="D208" s="452" t="s">
        <v>8</v>
      </c>
      <c r="E208" s="354" t="s">
        <v>691</v>
      </c>
      <c r="F208" s="452" t="s">
        <v>786</v>
      </c>
      <c r="G208" s="684" t="s">
        <v>1387</v>
      </c>
      <c r="H208" s="480" t="s">
        <v>1387</v>
      </c>
      <c r="I208" s="462"/>
      <c r="J208" s="455"/>
    </row>
    <row r="209" spans="1:10" ht="25.5">
      <c r="A209" s="452" t="s">
        <v>365</v>
      </c>
      <c r="B209" s="354" t="s">
        <v>883</v>
      </c>
      <c r="C209" s="452" t="s">
        <v>23</v>
      </c>
      <c r="D209" s="452" t="s">
        <v>8</v>
      </c>
      <c r="E209" s="354" t="s">
        <v>965</v>
      </c>
      <c r="F209" s="452" t="s">
        <v>786</v>
      </c>
      <c r="G209" s="684" t="s">
        <v>1387</v>
      </c>
      <c r="H209" s="480" t="s">
        <v>1387</v>
      </c>
      <c r="I209" s="462"/>
      <c r="J209" s="455"/>
    </row>
    <row r="210" spans="1:10" ht="25.5">
      <c r="A210" s="452" t="s">
        <v>365</v>
      </c>
      <c r="B210" s="354" t="s">
        <v>883</v>
      </c>
      <c r="C210" s="452" t="s">
        <v>23</v>
      </c>
      <c r="D210" s="452" t="s">
        <v>8</v>
      </c>
      <c r="E210" s="354" t="s">
        <v>964</v>
      </c>
      <c r="F210" s="452" t="s">
        <v>786</v>
      </c>
      <c r="G210" s="684" t="s">
        <v>1387</v>
      </c>
      <c r="H210" s="480" t="s">
        <v>1387</v>
      </c>
      <c r="I210" s="462"/>
      <c r="J210" s="455"/>
    </row>
    <row r="211" spans="1:10" ht="12.75">
      <c r="A211" s="452" t="s">
        <v>365</v>
      </c>
      <c r="B211" s="354" t="s">
        <v>884</v>
      </c>
      <c r="C211" s="452" t="s">
        <v>23</v>
      </c>
      <c r="D211" s="452" t="s">
        <v>8</v>
      </c>
      <c r="E211" s="354" t="s">
        <v>951</v>
      </c>
      <c r="F211" s="452" t="s">
        <v>786</v>
      </c>
      <c r="G211" s="684" t="s">
        <v>1387</v>
      </c>
      <c r="H211" s="480" t="s">
        <v>1387</v>
      </c>
      <c r="I211" s="462"/>
      <c r="J211" s="455"/>
    </row>
    <row r="212" spans="1:10" ht="12.75">
      <c r="A212" s="452" t="s">
        <v>365</v>
      </c>
      <c r="B212" s="354" t="s">
        <v>966</v>
      </c>
      <c r="C212" s="452" t="s">
        <v>23</v>
      </c>
      <c r="D212" s="452" t="s">
        <v>8</v>
      </c>
      <c r="E212" s="354" t="s">
        <v>947</v>
      </c>
      <c r="F212" s="452" t="s">
        <v>786</v>
      </c>
      <c r="G212" s="684" t="s">
        <v>1387</v>
      </c>
      <c r="H212" s="480" t="s">
        <v>1387</v>
      </c>
      <c r="I212" s="462"/>
      <c r="J212" s="455"/>
    </row>
    <row r="213" spans="1:10" ht="12.75">
      <c r="A213" s="452" t="s">
        <v>365</v>
      </c>
      <c r="B213" s="354" t="s">
        <v>829</v>
      </c>
      <c r="C213" s="452" t="s">
        <v>23</v>
      </c>
      <c r="D213" s="452" t="s">
        <v>8</v>
      </c>
      <c r="E213" s="354" t="s">
        <v>100</v>
      </c>
      <c r="F213" s="452" t="s">
        <v>788</v>
      </c>
      <c r="G213" s="481" t="s">
        <v>1386</v>
      </c>
      <c r="H213" s="480" t="s">
        <v>1384</v>
      </c>
      <c r="I213" s="462"/>
      <c r="J213" s="455"/>
    </row>
    <row r="214" spans="1:10" ht="12.75">
      <c r="A214" s="452" t="s">
        <v>365</v>
      </c>
      <c r="B214" s="354" t="s">
        <v>829</v>
      </c>
      <c r="C214" s="452" t="s">
        <v>23</v>
      </c>
      <c r="D214" s="452" t="s">
        <v>8</v>
      </c>
      <c r="E214" s="354" t="s">
        <v>967</v>
      </c>
      <c r="F214" s="452" t="s">
        <v>788</v>
      </c>
      <c r="G214" s="481" t="s">
        <v>1386</v>
      </c>
      <c r="H214" s="480" t="s">
        <v>1384</v>
      </c>
      <c r="I214" s="462"/>
      <c r="J214" s="455"/>
    </row>
    <row r="215" spans="1:10" ht="51">
      <c r="A215" s="452" t="s">
        <v>365</v>
      </c>
      <c r="B215" s="354" t="s">
        <v>968</v>
      </c>
      <c r="C215" s="452" t="s">
        <v>23</v>
      </c>
      <c r="D215" s="452" t="s">
        <v>8</v>
      </c>
      <c r="E215" s="354" t="s">
        <v>969</v>
      </c>
      <c r="F215" s="452" t="s">
        <v>788</v>
      </c>
      <c r="G215" s="481" t="s">
        <v>1386</v>
      </c>
      <c r="H215" s="480" t="s">
        <v>1384</v>
      </c>
      <c r="I215" s="462"/>
      <c r="J215" s="455"/>
    </row>
    <row r="216" spans="1:10" ht="12.75">
      <c r="A216" s="452" t="s">
        <v>365</v>
      </c>
      <c r="B216" s="354" t="s">
        <v>968</v>
      </c>
      <c r="C216" s="452" t="s">
        <v>23</v>
      </c>
      <c r="D216" s="452" t="s">
        <v>8</v>
      </c>
      <c r="E216" s="354" t="s">
        <v>964</v>
      </c>
      <c r="F216" s="452" t="s">
        <v>788</v>
      </c>
      <c r="G216" s="684" t="s">
        <v>1387</v>
      </c>
      <c r="H216" s="480" t="s">
        <v>1387</v>
      </c>
      <c r="I216" s="462"/>
      <c r="J216" s="455"/>
    </row>
    <row r="217" spans="1:10" ht="12.75">
      <c r="A217" s="452" t="s">
        <v>365</v>
      </c>
      <c r="B217" s="354" t="s">
        <v>886</v>
      </c>
      <c r="C217" s="452" t="s">
        <v>23</v>
      </c>
      <c r="D217" s="452" t="s">
        <v>8</v>
      </c>
      <c r="E217" s="354" t="s">
        <v>970</v>
      </c>
      <c r="F217" s="452" t="s">
        <v>786</v>
      </c>
      <c r="G217" s="684" t="s">
        <v>1387</v>
      </c>
      <c r="H217" s="480" t="s">
        <v>1387</v>
      </c>
      <c r="I217" s="462"/>
      <c r="J217" s="455"/>
    </row>
    <row r="218" spans="1:10" ht="12.75">
      <c r="A218" s="452" t="s">
        <v>365</v>
      </c>
      <c r="B218" s="354" t="s">
        <v>886</v>
      </c>
      <c r="C218" s="452" t="s">
        <v>23</v>
      </c>
      <c r="D218" s="452" t="s">
        <v>8</v>
      </c>
      <c r="E218" s="354" t="s">
        <v>971</v>
      </c>
      <c r="F218" s="452" t="s">
        <v>786</v>
      </c>
      <c r="G218" s="684" t="s">
        <v>1387</v>
      </c>
      <c r="H218" s="480" t="s">
        <v>1387</v>
      </c>
      <c r="I218" s="462"/>
      <c r="J218" s="455"/>
    </row>
    <row r="219" spans="1:10" ht="12.75">
      <c r="A219" s="452" t="s">
        <v>365</v>
      </c>
      <c r="B219" s="354" t="s">
        <v>886</v>
      </c>
      <c r="C219" s="452" t="s">
        <v>23</v>
      </c>
      <c r="D219" s="452" t="s">
        <v>8</v>
      </c>
      <c r="E219" s="354" t="s">
        <v>964</v>
      </c>
      <c r="F219" s="452" t="s">
        <v>786</v>
      </c>
      <c r="G219" s="684" t="s">
        <v>1387</v>
      </c>
      <c r="H219" s="480" t="s">
        <v>1387</v>
      </c>
      <c r="I219" s="462"/>
      <c r="J219" s="455"/>
    </row>
    <row r="220" spans="1:10" ht="12.75">
      <c r="A220" s="452" t="s">
        <v>365</v>
      </c>
      <c r="B220" s="354" t="s">
        <v>887</v>
      </c>
      <c r="C220" s="452" t="s">
        <v>23</v>
      </c>
      <c r="D220" s="452" t="s">
        <v>8</v>
      </c>
      <c r="E220" s="354" t="s">
        <v>970</v>
      </c>
      <c r="F220" s="452" t="s">
        <v>786</v>
      </c>
      <c r="G220" s="481" t="s">
        <v>1386</v>
      </c>
      <c r="H220" s="480" t="s">
        <v>1384</v>
      </c>
      <c r="I220" s="462"/>
      <c r="J220" s="455"/>
    </row>
    <row r="221" spans="1:10" ht="12.75">
      <c r="A221" s="452" t="s">
        <v>365</v>
      </c>
      <c r="B221" s="354" t="s">
        <v>887</v>
      </c>
      <c r="C221" s="452" t="s">
        <v>23</v>
      </c>
      <c r="D221" s="452" t="s">
        <v>8</v>
      </c>
      <c r="E221" s="354" t="s">
        <v>971</v>
      </c>
      <c r="F221" s="452" t="s">
        <v>786</v>
      </c>
      <c r="G221" s="684" t="s">
        <v>1387</v>
      </c>
      <c r="H221" s="480" t="s">
        <v>1387</v>
      </c>
      <c r="I221" s="462"/>
      <c r="J221" s="455"/>
    </row>
    <row r="222" spans="1:10" ht="12.75">
      <c r="A222" s="452" t="s">
        <v>365</v>
      </c>
      <c r="B222" s="354" t="s">
        <v>887</v>
      </c>
      <c r="C222" s="452" t="s">
        <v>23</v>
      </c>
      <c r="D222" s="452" t="s">
        <v>8</v>
      </c>
      <c r="E222" s="354" t="s">
        <v>964</v>
      </c>
      <c r="F222" s="452" t="s">
        <v>786</v>
      </c>
      <c r="G222" s="684" t="s">
        <v>1387</v>
      </c>
      <c r="H222" s="480" t="s">
        <v>1387</v>
      </c>
      <c r="I222" s="462"/>
      <c r="J222" s="455"/>
    </row>
    <row r="223" spans="1:10" ht="12.75">
      <c r="A223" s="452" t="s">
        <v>365</v>
      </c>
      <c r="B223" s="354" t="s">
        <v>797</v>
      </c>
      <c r="C223" s="452" t="s">
        <v>23</v>
      </c>
      <c r="D223" s="452" t="s">
        <v>8</v>
      </c>
      <c r="E223" s="354" t="s">
        <v>972</v>
      </c>
      <c r="F223" s="452" t="s">
        <v>788</v>
      </c>
      <c r="G223" s="684" t="s">
        <v>1387</v>
      </c>
      <c r="H223" s="480" t="s">
        <v>1387</v>
      </c>
      <c r="I223" s="462"/>
      <c r="J223" s="455"/>
    </row>
    <row r="224" spans="1:10" ht="25.5">
      <c r="A224" s="452" t="s">
        <v>365</v>
      </c>
      <c r="B224" s="354" t="s">
        <v>798</v>
      </c>
      <c r="C224" s="452" t="s">
        <v>23</v>
      </c>
      <c r="D224" s="452" t="s">
        <v>8</v>
      </c>
      <c r="E224" s="354" t="s">
        <v>953</v>
      </c>
      <c r="F224" s="452" t="s">
        <v>786</v>
      </c>
      <c r="G224" s="684" t="s">
        <v>1387</v>
      </c>
      <c r="H224" s="480" t="s">
        <v>1387</v>
      </c>
      <c r="I224" s="462"/>
      <c r="J224" s="455"/>
    </row>
    <row r="225" spans="1:10" ht="25.5">
      <c r="A225" s="452" t="s">
        <v>365</v>
      </c>
      <c r="B225" s="354" t="s">
        <v>798</v>
      </c>
      <c r="C225" s="452" t="s">
        <v>23</v>
      </c>
      <c r="D225" s="452" t="s">
        <v>8</v>
      </c>
      <c r="E225" s="354" t="s">
        <v>695</v>
      </c>
      <c r="F225" s="452" t="s">
        <v>786</v>
      </c>
      <c r="G225" s="684" t="s">
        <v>1387</v>
      </c>
      <c r="H225" s="480" t="s">
        <v>1387</v>
      </c>
      <c r="I225" s="462"/>
      <c r="J225" s="455"/>
    </row>
    <row r="226" spans="1:10" ht="25.5">
      <c r="A226" s="452" t="s">
        <v>365</v>
      </c>
      <c r="B226" s="354" t="s">
        <v>798</v>
      </c>
      <c r="C226" s="452" t="s">
        <v>23</v>
      </c>
      <c r="D226" s="452" t="s">
        <v>8</v>
      </c>
      <c r="E226" s="354" t="s">
        <v>924</v>
      </c>
      <c r="F226" s="452" t="s">
        <v>786</v>
      </c>
      <c r="G226" s="684" t="s">
        <v>1387</v>
      </c>
      <c r="H226" s="480" t="s">
        <v>1387</v>
      </c>
      <c r="I226" s="462"/>
      <c r="J226" s="455"/>
    </row>
    <row r="227" spans="1:10" ht="25.5">
      <c r="A227" s="452" t="s">
        <v>365</v>
      </c>
      <c r="B227" s="354" t="s">
        <v>798</v>
      </c>
      <c r="C227" s="452" t="s">
        <v>23</v>
      </c>
      <c r="D227" s="452" t="s">
        <v>8</v>
      </c>
      <c r="E227" s="354" t="s">
        <v>973</v>
      </c>
      <c r="F227" s="452" t="s">
        <v>786</v>
      </c>
      <c r="G227" s="684" t="s">
        <v>1387</v>
      </c>
      <c r="H227" s="480" t="s">
        <v>1387</v>
      </c>
      <c r="I227" s="462"/>
      <c r="J227" s="455"/>
    </row>
    <row r="228" spans="1:10" ht="25.5">
      <c r="A228" s="452" t="s">
        <v>365</v>
      </c>
      <c r="B228" s="354" t="s">
        <v>798</v>
      </c>
      <c r="C228" s="452" t="s">
        <v>23</v>
      </c>
      <c r="D228" s="452" t="s">
        <v>8</v>
      </c>
      <c r="E228" s="354" t="s">
        <v>99</v>
      </c>
      <c r="F228" s="452" t="s">
        <v>786</v>
      </c>
      <c r="G228" s="684" t="s">
        <v>1387</v>
      </c>
      <c r="H228" s="480" t="s">
        <v>1387</v>
      </c>
      <c r="I228" s="462"/>
      <c r="J228" s="455"/>
    </row>
    <row r="229" spans="1:10" ht="25.5">
      <c r="A229" s="452" t="s">
        <v>365</v>
      </c>
      <c r="B229" s="354" t="s">
        <v>798</v>
      </c>
      <c r="C229" s="452" t="s">
        <v>23</v>
      </c>
      <c r="D229" s="452" t="s">
        <v>8</v>
      </c>
      <c r="E229" s="354" t="s">
        <v>974</v>
      </c>
      <c r="F229" s="452" t="s">
        <v>786</v>
      </c>
      <c r="G229" s="684" t="s">
        <v>1387</v>
      </c>
      <c r="H229" s="480" t="s">
        <v>1387</v>
      </c>
      <c r="I229" s="462"/>
      <c r="J229" s="455"/>
    </row>
    <row r="230" spans="1:10" ht="12.75">
      <c r="A230" s="452" t="s">
        <v>365</v>
      </c>
      <c r="B230" s="354" t="s">
        <v>831</v>
      </c>
      <c r="C230" s="452" t="s">
        <v>23</v>
      </c>
      <c r="D230" s="452" t="s">
        <v>8</v>
      </c>
      <c r="E230" s="354" t="s">
        <v>950</v>
      </c>
      <c r="F230" s="452" t="s">
        <v>788</v>
      </c>
      <c r="G230" s="684" t="s">
        <v>1387</v>
      </c>
      <c r="H230" s="480" t="s">
        <v>1387</v>
      </c>
      <c r="I230" s="462"/>
      <c r="J230" s="455"/>
    </row>
    <row r="231" spans="1:10" ht="12.75">
      <c r="A231" s="452" t="s">
        <v>365</v>
      </c>
      <c r="B231" s="354" t="s">
        <v>831</v>
      </c>
      <c r="C231" s="452" t="s">
        <v>23</v>
      </c>
      <c r="D231" s="452" t="s">
        <v>8</v>
      </c>
      <c r="E231" s="354" t="s">
        <v>975</v>
      </c>
      <c r="F231" s="452" t="s">
        <v>786</v>
      </c>
      <c r="G231" s="684" t="s">
        <v>1387</v>
      </c>
      <c r="H231" s="480" t="s">
        <v>1387</v>
      </c>
      <c r="I231" s="462"/>
      <c r="J231" s="455"/>
    </row>
    <row r="232" spans="1:10" ht="12.75">
      <c r="A232" s="452" t="s">
        <v>365</v>
      </c>
      <c r="B232" s="354" t="s">
        <v>831</v>
      </c>
      <c r="C232" s="452" t="s">
        <v>23</v>
      </c>
      <c r="D232" s="452" t="s">
        <v>8</v>
      </c>
      <c r="E232" s="354" t="s">
        <v>695</v>
      </c>
      <c r="F232" s="452" t="s">
        <v>786</v>
      </c>
      <c r="G232" s="684" t="s">
        <v>1387</v>
      </c>
      <c r="H232" s="480" t="s">
        <v>1387</v>
      </c>
      <c r="I232" s="462"/>
      <c r="J232" s="455"/>
    </row>
    <row r="233" spans="1:10" ht="12.75">
      <c r="A233" s="452" t="s">
        <v>365</v>
      </c>
      <c r="B233" s="354" t="s">
        <v>831</v>
      </c>
      <c r="C233" s="452" t="s">
        <v>23</v>
      </c>
      <c r="D233" s="452" t="s">
        <v>8</v>
      </c>
      <c r="E233" s="354" t="s">
        <v>924</v>
      </c>
      <c r="F233" s="452" t="s">
        <v>786</v>
      </c>
      <c r="G233" s="684" t="s">
        <v>1387</v>
      </c>
      <c r="H233" s="480" t="s">
        <v>1387</v>
      </c>
      <c r="I233" s="462"/>
      <c r="J233" s="455"/>
    </row>
    <row r="234" spans="1:10" ht="12.75">
      <c r="A234" s="452" t="s">
        <v>365</v>
      </c>
      <c r="B234" s="354" t="s">
        <v>831</v>
      </c>
      <c r="C234" s="452" t="s">
        <v>23</v>
      </c>
      <c r="D234" s="452" t="s">
        <v>8</v>
      </c>
      <c r="E234" s="354" t="s">
        <v>954</v>
      </c>
      <c r="F234" s="452" t="s">
        <v>786</v>
      </c>
      <c r="G234" s="684" t="s">
        <v>1387</v>
      </c>
      <c r="H234" s="480" t="s">
        <v>1387</v>
      </c>
      <c r="I234" s="462"/>
      <c r="J234" s="455"/>
    </row>
    <row r="235" spans="1:10" ht="12.75">
      <c r="A235" s="452" t="s">
        <v>365</v>
      </c>
      <c r="B235" s="354" t="s">
        <v>831</v>
      </c>
      <c r="C235" s="452" t="s">
        <v>23</v>
      </c>
      <c r="D235" s="452" t="s">
        <v>8</v>
      </c>
      <c r="E235" s="354" t="s">
        <v>99</v>
      </c>
      <c r="F235" s="452" t="s">
        <v>786</v>
      </c>
      <c r="G235" s="684" t="s">
        <v>1387</v>
      </c>
      <c r="H235" s="480" t="s">
        <v>1387</v>
      </c>
      <c r="I235" s="462"/>
      <c r="J235" s="455"/>
    </row>
    <row r="236" spans="1:10" ht="12.75">
      <c r="A236" s="452" t="s">
        <v>365</v>
      </c>
      <c r="B236" s="354" t="s">
        <v>831</v>
      </c>
      <c r="C236" s="452" t="s">
        <v>23</v>
      </c>
      <c r="D236" s="452" t="s">
        <v>8</v>
      </c>
      <c r="E236" s="354" t="s">
        <v>955</v>
      </c>
      <c r="F236" s="452" t="s">
        <v>786</v>
      </c>
      <c r="G236" s="481" t="s">
        <v>1386</v>
      </c>
      <c r="H236" s="480" t="s">
        <v>1384</v>
      </c>
      <c r="I236" s="462"/>
      <c r="J236" s="455"/>
    </row>
    <row r="237" spans="1:10" ht="25.5">
      <c r="A237" s="452" t="s">
        <v>365</v>
      </c>
      <c r="B237" s="354" t="s">
        <v>105</v>
      </c>
      <c r="C237" s="452" t="s">
        <v>23</v>
      </c>
      <c r="D237" s="452" t="s">
        <v>8</v>
      </c>
      <c r="E237" s="354" t="s">
        <v>118</v>
      </c>
      <c r="F237" s="452" t="s">
        <v>786</v>
      </c>
      <c r="G237" s="481" t="s">
        <v>1386</v>
      </c>
      <c r="H237" s="480" t="s">
        <v>1384</v>
      </c>
      <c r="I237" s="462"/>
      <c r="J237" s="455"/>
    </row>
    <row r="238" spans="1:10" ht="12.75">
      <c r="A238" s="452" t="s">
        <v>365</v>
      </c>
      <c r="B238" s="354" t="s">
        <v>105</v>
      </c>
      <c r="C238" s="452" t="s">
        <v>23</v>
      </c>
      <c r="D238" s="452" t="s">
        <v>8</v>
      </c>
      <c r="E238" s="354" t="s">
        <v>964</v>
      </c>
      <c r="F238" s="452" t="s">
        <v>786</v>
      </c>
      <c r="G238" s="684" t="s">
        <v>1387</v>
      </c>
      <c r="H238" s="480" t="s">
        <v>1387</v>
      </c>
      <c r="I238" s="462"/>
      <c r="J238" s="455"/>
    </row>
    <row r="239" spans="1:10" ht="51">
      <c r="A239" s="452" t="s">
        <v>365</v>
      </c>
      <c r="B239" s="354" t="s">
        <v>976</v>
      </c>
      <c r="C239" s="452" t="s">
        <v>23</v>
      </c>
      <c r="D239" s="452" t="s">
        <v>8</v>
      </c>
      <c r="E239" s="354" t="s">
        <v>925</v>
      </c>
      <c r="F239" s="452" t="s">
        <v>788</v>
      </c>
      <c r="G239" s="684" t="s">
        <v>1387</v>
      </c>
      <c r="H239" s="480" t="s">
        <v>1387</v>
      </c>
      <c r="I239" s="462"/>
      <c r="J239" s="455"/>
    </row>
    <row r="240" spans="1:10" ht="25.5">
      <c r="A240" s="452" t="s">
        <v>365</v>
      </c>
      <c r="B240" s="354" t="s">
        <v>799</v>
      </c>
      <c r="C240" s="452" t="s">
        <v>23</v>
      </c>
      <c r="D240" s="452" t="s">
        <v>8</v>
      </c>
      <c r="E240" s="354" t="s">
        <v>800</v>
      </c>
      <c r="F240" s="452" t="s">
        <v>786</v>
      </c>
      <c r="G240" s="460" t="s">
        <v>801</v>
      </c>
      <c r="H240" s="480" t="s">
        <v>1385</v>
      </c>
      <c r="I240" s="462" t="s">
        <v>71</v>
      </c>
      <c r="J240" s="455"/>
    </row>
    <row r="241" spans="1:10" ht="51">
      <c r="A241" s="452" t="s">
        <v>365</v>
      </c>
      <c r="B241" s="354" t="s">
        <v>891</v>
      </c>
      <c r="C241" s="452" t="s">
        <v>23</v>
      </c>
      <c r="D241" s="452" t="s">
        <v>8</v>
      </c>
      <c r="E241" s="354" t="s">
        <v>925</v>
      </c>
      <c r="F241" s="452" t="s">
        <v>788</v>
      </c>
      <c r="G241" s="481" t="s">
        <v>1386</v>
      </c>
      <c r="H241" s="455"/>
      <c r="I241" s="462"/>
      <c r="J241" s="455"/>
    </row>
    <row r="242" spans="1:10" ht="38.25">
      <c r="A242" s="452" t="s">
        <v>365</v>
      </c>
      <c r="B242" s="354" t="s">
        <v>892</v>
      </c>
      <c r="C242" s="452" t="s">
        <v>23</v>
      </c>
      <c r="D242" s="452" t="s">
        <v>8</v>
      </c>
      <c r="E242" s="354" t="s">
        <v>930</v>
      </c>
      <c r="F242" s="452" t="s">
        <v>786</v>
      </c>
      <c r="G242" s="684" t="s">
        <v>1387</v>
      </c>
      <c r="H242" s="480" t="s">
        <v>1387</v>
      </c>
      <c r="I242" s="462"/>
      <c r="J242" s="455"/>
    </row>
    <row r="243" spans="1:10" ht="12.75">
      <c r="A243" s="452" t="s">
        <v>365</v>
      </c>
      <c r="B243" s="354" t="s">
        <v>892</v>
      </c>
      <c r="C243" s="452" t="s">
        <v>23</v>
      </c>
      <c r="D243" s="452" t="s">
        <v>8</v>
      </c>
      <c r="E243" s="354" t="s">
        <v>5</v>
      </c>
      <c r="F243" s="452" t="s">
        <v>786</v>
      </c>
      <c r="G243" s="684" t="s">
        <v>1387</v>
      </c>
      <c r="H243" s="480" t="s">
        <v>1387</v>
      </c>
      <c r="I243" s="462"/>
      <c r="J243" s="455"/>
    </row>
    <row r="244" spans="1:10" ht="51">
      <c r="A244" s="452" t="s">
        <v>365</v>
      </c>
      <c r="B244" s="354" t="s">
        <v>893</v>
      </c>
      <c r="C244" s="452" t="s">
        <v>23</v>
      </c>
      <c r="D244" s="452" t="s">
        <v>8</v>
      </c>
      <c r="E244" s="354" t="s">
        <v>925</v>
      </c>
      <c r="F244" s="452" t="s">
        <v>788</v>
      </c>
      <c r="G244" s="481" t="s">
        <v>1386</v>
      </c>
      <c r="H244" s="480" t="s">
        <v>1384</v>
      </c>
      <c r="I244" s="462"/>
      <c r="J244" s="455"/>
    </row>
    <row r="245" spans="1:10" ht="51">
      <c r="A245" s="452" t="s">
        <v>365</v>
      </c>
      <c r="B245" s="354" t="s">
        <v>895</v>
      </c>
      <c r="C245" s="452" t="s">
        <v>23</v>
      </c>
      <c r="D245" s="452" t="s">
        <v>8</v>
      </c>
      <c r="E245" s="354" t="s">
        <v>925</v>
      </c>
      <c r="F245" s="452" t="s">
        <v>788</v>
      </c>
      <c r="G245" s="481" t="s">
        <v>1386</v>
      </c>
      <c r="H245" s="480" t="s">
        <v>1384</v>
      </c>
      <c r="I245" s="462"/>
      <c r="J245" s="455"/>
    </row>
    <row r="246" spans="1:10" ht="12.75">
      <c r="A246" s="452" t="s">
        <v>365</v>
      </c>
      <c r="B246" s="354" t="s">
        <v>977</v>
      </c>
      <c r="C246" s="452" t="s">
        <v>23</v>
      </c>
      <c r="D246" s="452" t="s">
        <v>8</v>
      </c>
      <c r="E246" s="354" t="s">
        <v>978</v>
      </c>
      <c r="F246" s="452" t="s">
        <v>786</v>
      </c>
      <c r="G246" s="684" t="s">
        <v>1387</v>
      </c>
      <c r="H246" s="480" t="s">
        <v>1387</v>
      </c>
      <c r="I246" s="462"/>
      <c r="J246" s="455"/>
    </row>
    <row r="247" spans="1:10" ht="12.75">
      <c r="A247" s="452" t="s">
        <v>365</v>
      </c>
      <c r="B247" s="354" t="s">
        <v>979</v>
      </c>
      <c r="C247" s="452" t="s">
        <v>23</v>
      </c>
      <c r="D247" s="452" t="s">
        <v>8</v>
      </c>
      <c r="E247" s="354" t="s">
        <v>978</v>
      </c>
      <c r="F247" s="452" t="s">
        <v>786</v>
      </c>
      <c r="G247" s="684" t="s">
        <v>1387</v>
      </c>
      <c r="H247" s="480" t="s">
        <v>1387</v>
      </c>
      <c r="I247" s="462"/>
      <c r="J247" s="455"/>
    </row>
    <row r="248" spans="1:10" ht="12.75">
      <c r="A248" s="452" t="s">
        <v>365</v>
      </c>
      <c r="B248" s="354" t="s">
        <v>980</v>
      </c>
      <c r="C248" s="452" t="s">
        <v>23</v>
      </c>
      <c r="D248" s="452" t="s">
        <v>8</v>
      </c>
      <c r="E248" s="354" t="s">
        <v>978</v>
      </c>
      <c r="F248" s="452" t="s">
        <v>786</v>
      </c>
      <c r="G248" s="684" t="s">
        <v>1387</v>
      </c>
      <c r="H248" s="480" t="s">
        <v>1387</v>
      </c>
      <c r="I248" s="462"/>
      <c r="J248" s="455"/>
    </row>
    <row r="249" spans="1:10" ht="51">
      <c r="A249" s="452" t="s">
        <v>365</v>
      </c>
      <c r="B249" s="354" t="s">
        <v>981</v>
      </c>
      <c r="C249" s="452" t="s">
        <v>23</v>
      </c>
      <c r="D249" s="452" t="s">
        <v>8</v>
      </c>
      <c r="E249" s="354" t="s">
        <v>925</v>
      </c>
      <c r="F249" s="452" t="s">
        <v>786</v>
      </c>
      <c r="G249" s="684" t="s">
        <v>1387</v>
      </c>
      <c r="H249" s="480" t="s">
        <v>1387</v>
      </c>
      <c r="I249" s="462"/>
      <c r="J249" s="455"/>
    </row>
    <row r="250" spans="1:10" ht="25.5">
      <c r="A250" s="452" t="s">
        <v>365</v>
      </c>
      <c r="B250" s="354" t="s">
        <v>101</v>
      </c>
      <c r="C250" s="452" t="s">
        <v>23</v>
      </c>
      <c r="D250" s="452" t="s">
        <v>8</v>
      </c>
      <c r="E250" s="354" t="s">
        <v>982</v>
      </c>
      <c r="F250" s="452" t="s">
        <v>786</v>
      </c>
      <c r="G250" s="684" t="s">
        <v>1387</v>
      </c>
      <c r="H250" s="480" t="s">
        <v>1387</v>
      </c>
      <c r="I250" s="462"/>
      <c r="J250" s="455"/>
    </row>
    <row r="251" spans="1:10" ht="25.5">
      <c r="A251" s="452" t="s">
        <v>365</v>
      </c>
      <c r="B251" s="354" t="s">
        <v>101</v>
      </c>
      <c r="C251" s="452" t="s">
        <v>23</v>
      </c>
      <c r="D251" s="452" t="s">
        <v>8</v>
      </c>
      <c r="E251" s="354" t="s">
        <v>983</v>
      </c>
      <c r="F251" s="452" t="s">
        <v>786</v>
      </c>
      <c r="G251" s="684" t="s">
        <v>1387</v>
      </c>
      <c r="H251" s="480" t="s">
        <v>1387</v>
      </c>
      <c r="I251" s="462"/>
      <c r="J251" s="455"/>
    </row>
    <row r="252" spans="1:10" ht="25.5">
      <c r="A252" s="452" t="s">
        <v>365</v>
      </c>
      <c r="B252" s="354" t="s">
        <v>101</v>
      </c>
      <c r="C252" s="452" t="s">
        <v>23</v>
      </c>
      <c r="D252" s="452" t="s">
        <v>8</v>
      </c>
      <c r="E252" s="354" t="s">
        <v>984</v>
      </c>
      <c r="F252" s="452" t="s">
        <v>786</v>
      </c>
      <c r="G252" s="684" t="s">
        <v>1387</v>
      </c>
      <c r="H252" s="480" t="s">
        <v>1387</v>
      </c>
      <c r="I252" s="462"/>
      <c r="J252" s="455"/>
    </row>
    <row r="253" spans="1:10" ht="51">
      <c r="A253" s="452" t="s">
        <v>365</v>
      </c>
      <c r="B253" s="354" t="s">
        <v>985</v>
      </c>
      <c r="C253" s="452" t="s">
        <v>23</v>
      </c>
      <c r="D253" s="452" t="s">
        <v>8</v>
      </c>
      <c r="E253" s="354" t="s">
        <v>969</v>
      </c>
      <c r="F253" s="452" t="s">
        <v>788</v>
      </c>
      <c r="G253" s="684" t="s">
        <v>1387</v>
      </c>
      <c r="H253" s="480" t="s">
        <v>1387</v>
      </c>
      <c r="I253" s="462"/>
      <c r="J253" s="455"/>
    </row>
    <row r="254" spans="1:10" ht="12.75">
      <c r="A254" s="452" t="s">
        <v>365</v>
      </c>
      <c r="B254" s="354" t="s">
        <v>985</v>
      </c>
      <c r="C254" s="452" t="s">
        <v>23</v>
      </c>
      <c r="D254" s="452" t="s">
        <v>8</v>
      </c>
      <c r="E254" s="354" t="s">
        <v>964</v>
      </c>
      <c r="F254" s="452" t="s">
        <v>788</v>
      </c>
      <c r="G254" s="684" t="s">
        <v>1387</v>
      </c>
      <c r="H254" s="480" t="s">
        <v>1387</v>
      </c>
      <c r="I254" s="462"/>
      <c r="J254" s="455"/>
    </row>
    <row r="255" spans="1:10" ht="12.75">
      <c r="A255" s="452" t="s">
        <v>365</v>
      </c>
      <c r="B255" s="354" t="s">
        <v>986</v>
      </c>
      <c r="C255" s="452" t="s">
        <v>23</v>
      </c>
      <c r="D255" s="452" t="s">
        <v>8</v>
      </c>
      <c r="E255" s="354" t="s">
        <v>931</v>
      </c>
      <c r="F255" s="452" t="s">
        <v>786</v>
      </c>
      <c r="G255" s="684" t="s">
        <v>1387</v>
      </c>
      <c r="H255" s="480" t="s">
        <v>1387</v>
      </c>
      <c r="I255" s="462"/>
      <c r="J255" s="455"/>
    </row>
    <row r="256" spans="1:10" ht="51">
      <c r="A256" s="452" t="s">
        <v>365</v>
      </c>
      <c r="B256" s="354" t="s">
        <v>987</v>
      </c>
      <c r="C256" s="452" t="s">
        <v>23</v>
      </c>
      <c r="D256" s="452" t="s">
        <v>8</v>
      </c>
      <c r="E256" s="354" t="s">
        <v>925</v>
      </c>
      <c r="F256" s="452" t="s">
        <v>788</v>
      </c>
      <c r="G256" s="684" t="s">
        <v>1387</v>
      </c>
      <c r="H256" s="480" t="s">
        <v>1387</v>
      </c>
      <c r="I256" s="462"/>
      <c r="J256" s="455"/>
    </row>
    <row r="257" spans="1:10" ht="25.5">
      <c r="A257" s="452" t="s">
        <v>365</v>
      </c>
      <c r="B257" s="354" t="s">
        <v>86</v>
      </c>
      <c r="C257" s="452" t="s">
        <v>23</v>
      </c>
      <c r="D257" s="452" t="s">
        <v>8</v>
      </c>
      <c r="E257" s="354" t="s">
        <v>963</v>
      </c>
      <c r="F257" s="452" t="s">
        <v>788</v>
      </c>
      <c r="G257" s="684" t="s">
        <v>1387</v>
      </c>
      <c r="H257" s="480" t="s">
        <v>1387</v>
      </c>
      <c r="I257" s="462"/>
      <c r="J257" s="455"/>
    </row>
    <row r="258" spans="1:10" ht="51">
      <c r="A258" s="452" t="s">
        <v>365</v>
      </c>
      <c r="B258" s="354" t="s">
        <v>904</v>
      </c>
      <c r="C258" s="452" t="s">
        <v>23</v>
      </c>
      <c r="D258" s="452" t="s">
        <v>8</v>
      </c>
      <c r="E258" s="354" t="s">
        <v>925</v>
      </c>
      <c r="F258" s="452" t="s">
        <v>788</v>
      </c>
      <c r="G258" s="684" t="s">
        <v>1387</v>
      </c>
      <c r="H258" s="480" t="s">
        <v>1387</v>
      </c>
      <c r="I258" s="462"/>
      <c r="J258" s="455"/>
    </row>
    <row r="259" spans="1:10" ht="51">
      <c r="A259" s="452" t="s">
        <v>365</v>
      </c>
      <c r="B259" s="354" t="s">
        <v>905</v>
      </c>
      <c r="C259" s="452" t="s">
        <v>23</v>
      </c>
      <c r="D259" s="452" t="s">
        <v>8</v>
      </c>
      <c r="E259" s="354" t="s">
        <v>925</v>
      </c>
      <c r="F259" s="452" t="s">
        <v>788</v>
      </c>
      <c r="G259" s="684" t="s">
        <v>1387</v>
      </c>
      <c r="H259" s="480" t="s">
        <v>1387</v>
      </c>
      <c r="I259" s="462"/>
      <c r="J259" s="455"/>
    </row>
    <row r="260" spans="1:10" ht="12.75">
      <c r="A260" s="452" t="s">
        <v>365</v>
      </c>
      <c r="B260" s="354" t="s">
        <v>88</v>
      </c>
      <c r="C260" s="452" t="s">
        <v>23</v>
      </c>
      <c r="D260" s="452" t="s">
        <v>8</v>
      </c>
      <c r="E260" s="354" t="s">
        <v>99</v>
      </c>
      <c r="F260" s="452" t="s">
        <v>786</v>
      </c>
      <c r="G260" s="481" t="s">
        <v>1386</v>
      </c>
      <c r="H260" s="480" t="s">
        <v>1384</v>
      </c>
      <c r="I260" s="462"/>
      <c r="J260" s="455"/>
    </row>
    <row r="261" spans="1:10" ht="12.75">
      <c r="A261" s="452" t="s">
        <v>365</v>
      </c>
      <c r="B261" s="354" t="s">
        <v>88</v>
      </c>
      <c r="C261" s="452" t="s">
        <v>23</v>
      </c>
      <c r="D261" s="452" t="s">
        <v>8</v>
      </c>
      <c r="E261" s="354" t="s">
        <v>100</v>
      </c>
      <c r="F261" s="452" t="s">
        <v>786</v>
      </c>
      <c r="G261" s="684" t="s">
        <v>1387</v>
      </c>
      <c r="H261" s="480" t="s">
        <v>1387</v>
      </c>
      <c r="I261" s="462"/>
      <c r="J261" s="455"/>
    </row>
    <row r="262" spans="1:10" ht="12.75">
      <c r="A262" s="452" t="s">
        <v>365</v>
      </c>
      <c r="B262" s="354" t="s">
        <v>88</v>
      </c>
      <c r="C262" s="452" t="s">
        <v>23</v>
      </c>
      <c r="D262" s="452" t="s">
        <v>8</v>
      </c>
      <c r="E262" s="354" t="s">
        <v>988</v>
      </c>
      <c r="F262" s="452" t="s">
        <v>786</v>
      </c>
      <c r="G262" s="684" t="s">
        <v>1387</v>
      </c>
      <c r="H262" s="480" t="s">
        <v>1387</v>
      </c>
      <c r="I262" s="462"/>
      <c r="J262" s="455"/>
    </row>
    <row r="263" spans="1:10" ht="12.75">
      <c r="A263" s="452" t="s">
        <v>365</v>
      </c>
      <c r="B263" s="354" t="s">
        <v>88</v>
      </c>
      <c r="C263" s="452" t="s">
        <v>23</v>
      </c>
      <c r="D263" s="452" t="s">
        <v>8</v>
      </c>
      <c r="E263" s="354" t="s">
        <v>989</v>
      </c>
      <c r="F263" s="452" t="s">
        <v>786</v>
      </c>
      <c r="G263" s="684" t="s">
        <v>1387</v>
      </c>
      <c r="H263" s="480" t="s">
        <v>1387</v>
      </c>
      <c r="I263" s="462"/>
      <c r="J263" s="455"/>
    </row>
    <row r="264" spans="1:10" ht="12.75">
      <c r="A264" s="452" t="s">
        <v>365</v>
      </c>
      <c r="B264" s="354" t="s">
        <v>88</v>
      </c>
      <c r="C264" s="452" t="s">
        <v>23</v>
      </c>
      <c r="D264" s="452" t="s">
        <v>8</v>
      </c>
      <c r="E264" s="354" t="s">
        <v>990</v>
      </c>
      <c r="F264" s="452" t="s">
        <v>786</v>
      </c>
      <c r="G264" s="684" t="s">
        <v>1387</v>
      </c>
      <c r="H264" s="480" t="s">
        <v>1387</v>
      </c>
      <c r="I264" s="462"/>
      <c r="J264" s="455"/>
    </row>
    <row r="265" spans="1:10" ht="12.75">
      <c r="A265" s="452" t="s">
        <v>365</v>
      </c>
      <c r="B265" s="354" t="s">
        <v>88</v>
      </c>
      <c r="C265" s="452" t="s">
        <v>23</v>
      </c>
      <c r="D265" s="452" t="s">
        <v>8</v>
      </c>
      <c r="E265" s="354" t="s">
        <v>991</v>
      </c>
      <c r="F265" s="452" t="s">
        <v>786</v>
      </c>
      <c r="G265" s="684" t="s">
        <v>1387</v>
      </c>
      <c r="H265" s="480" t="s">
        <v>1387</v>
      </c>
      <c r="I265" s="462"/>
      <c r="J265" s="455"/>
    </row>
    <row r="266" spans="1:10" ht="38.25">
      <c r="A266" s="452" t="s">
        <v>365</v>
      </c>
      <c r="B266" s="354" t="s">
        <v>992</v>
      </c>
      <c r="C266" s="452" t="s">
        <v>23</v>
      </c>
      <c r="D266" s="452" t="s">
        <v>8</v>
      </c>
      <c r="E266" s="354" t="s">
        <v>993</v>
      </c>
      <c r="F266" s="452" t="s">
        <v>788</v>
      </c>
      <c r="G266" s="481" t="s">
        <v>1386</v>
      </c>
      <c r="H266" s="480" t="s">
        <v>1384</v>
      </c>
      <c r="I266" s="462"/>
      <c r="J266" s="455"/>
    </row>
    <row r="267" spans="1:10" ht="12.75">
      <c r="A267" s="452" t="s">
        <v>365</v>
      </c>
      <c r="B267" s="354" t="s">
        <v>992</v>
      </c>
      <c r="C267" s="452" t="s">
        <v>23</v>
      </c>
      <c r="D267" s="452" t="s">
        <v>8</v>
      </c>
      <c r="E267" s="354" t="s">
        <v>975</v>
      </c>
      <c r="F267" s="452" t="s">
        <v>788</v>
      </c>
      <c r="G267" s="684" t="s">
        <v>1387</v>
      </c>
      <c r="H267" s="480" t="s">
        <v>1387</v>
      </c>
      <c r="I267" s="462"/>
      <c r="J267" s="455"/>
    </row>
    <row r="268" spans="1:10" ht="12.75">
      <c r="A268" s="452" t="s">
        <v>365</v>
      </c>
      <c r="B268" s="354" t="s">
        <v>803</v>
      </c>
      <c r="C268" s="452" t="s">
        <v>23</v>
      </c>
      <c r="D268" s="452" t="s">
        <v>8</v>
      </c>
      <c r="E268" s="354" t="s">
        <v>953</v>
      </c>
      <c r="F268" s="452" t="s">
        <v>786</v>
      </c>
      <c r="G268" s="684" t="s">
        <v>1387</v>
      </c>
      <c r="H268" s="480" t="s">
        <v>1387</v>
      </c>
      <c r="I268" s="462"/>
      <c r="J268" s="455"/>
    </row>
    <row r="269" spans="1:10" ht="12.75">
      <c r="A269" s="452" t="s">
        <v>365</v>
      </c>
      <c r="B269" s="354" t="s">
        <v>803</v>
      </c>
      <c r="C269" s="452" t="s">
        <v>23</v>
      </c>
      <c r="D269" s="452" t="s">
        <v>8</v>
      </c>
      <c r="E269" s="354" t="s">
        <v>695</v>
      </c>
      <c r="F269" s="452" t="s">
        <v>786</v>
      </c>
      <c r="G269" s="684" t="s">
        <v>1387</v>
      </c>
      <c r="H269" s="480" t="s">
        <v>1387</v>
      </c>
      <c r="I269" s="462"/>
      <c r="J269" s="455"/>
    </row>
    <row r="270" spans="1:10" ht="12.75">
      <c r="A270" s="452" t="s">
        <v>365</v>
      </c>
      <c r="B270" s="354" t="s">
        <v>803</v>
      </c>
      <c r="C270" s="452" t="s">
        <v>23</v>
      </c>
      <c r="D270" s="452" t="s">
        <v>8</v>
      </c>
      <c r="E270" s="354" t="s">
        <v>836</v>
      </c>
      <c r="F270" s="452" t="s">
        <v>786</v>
      </c>
      <c r="G270" s="481" t="s">
        <v>1386</v>
      </c>
      <c r="H270" s="480" t="s">
        <v>1384</v>
      </c>
      <c r="I270" s="462"/>
      <c r="J270" s="455"/>
    </row>
    <row r="271" spans="1:10" ht="12.75">
      <c r="A271" s="452" t="s">
        <v>365</v>
      </c>
      <c r="B271" s="354" t="s">
        <v>803</v>
      </c>
      <c r="C271" s="452" t="s">
        <v>23</v>
      </c>
      <c r="D271" s="452" t="s">
        <v>8</v>
      </c>
      <c r="E271" s="354" t="s">
        <v>238</v>
      </c>
      <c r="F271" s="452" t="s">
        <v>786</v>
      </c>
      <c r="G271" s="684" t="s">
        <v>1387</v>
      </c>
      <c r="H271" s="480" t="s">
        <v>1387</v>
      </c>
      <c r="I271" s="462"/>
      <c r="J271" s="455"/>
    </row>
    <row r="272" spans="1:10" ht="12.75">
      <c r="A272" s="452" t="s">
        <v>365</v>
      </c>
      <c r="B272" s="354" t="s">
        <v>994</v>
      </c>
      <c r="C272" s="452" t="s">
        <v>23</v>
      </c>
      <c r="D272" s="452" t="s">
        <v>8</v>
      </c>
      <c r="E272" s="354" t="s">
        <v>5</v>
      </c>
      <c r="F272" s="452" t="s">
        <v>788</v>
      </c>
      <c r="G272" s="684" t="s">
        <v>1387</v>
      </c>
      <c r="H272" s="480" t="s">
        <v>1387</v>
      </c>
      <c r="I272" s="462"/>
      <c r="J272" s="455"/>
    </row>
    <row r="273" spans="1:10" ht="51">
      <c r="A273" s="452" t="s">
        <v>365</v>
      </c>
      <c r="B273" s="354" t="s">
        <v>995</v>
      </c>
      <c r="C273" s="452" t="s">
        <v>23</v>
      </c>
      <c r="D273" s="452" t="s">
        <v>8</v>
      </c>
      <c r="E273" s="354" t="s">
        <v>925</v>
      </c>
      <c r="F273" s="452" t="s">
        <v>786</v>
      </c>
      <c r="G273" s="481" t="s">
        <v>1386</v>
      </c>
      <c r="H273" s="480" t="s">
        <v>1384</v>
      </c>
      <c r="I273" s="462"/>
      <c r="J273" s="455"/>
    </row>
    <row r="274" spans="1:10" ht="51">
      <c r="A274" s="452" t="s">
        <v>365</v>
      </c>
      <c r="B274" s="354" t="s">
        <v>837</v>
      </c>
      <c r="C274" s="452" t="s">
        <v>23</v>
      </c>
      <c r="D274" s="452" t="s">
        <v>8</v>
      </c>
      <c r="E274" s="354" t="s">
        <v>925</v>
      </c>
      <c r="F274" s="452" t="s">
        <v>788</v>
      </c>
      <c r="G274" s="481" t="s">
        <v>1386</v>
      </c>
      <c r="H274" s="480" t="s">
        <v>1384</v>
      </c>
      <c r="I274" s="462"/>
      <c r="J274" s="455"/>
    </row>
    <row r="275" spans="1:10" ht="51">
      <c r="A275" s="452" t="s">
        <v>365</v>
      </c>
      <c r="B275" s="354" t="s">
        <v>996</v>
      </c>
      <c r="C275" s="452" t="s">
        <v>23</v>
      </c>
      <c r="D275" s="452" t="s">
        <v>8</v>
      </c>
      <c r="E275" s="354" t="s">
        <v>925</v>
      </c>
      <c r="F275" s="452" t="s">
        <v>786</v>
      </c>
      <c r="G275" s="684" t="s">
        <v>1387</v>
      </c>
      <c r="H275" s="480" t="s">
        <v>1387</v>
      </c>
      <c r="I275" s="462"/>
      <c r="J275" s="455"/>
    </row>
    <row r="276" spans="1:10" ht="12.75">
      <c r="A276" s="452" t="s">
        <v>365</v>
      </c>
      <c r="B276" s="354" t="s">
        <v>997</v>
      </c>
      <c r="C276" s="452" t="s">
        <v>23</v>
      </c>
      <c r="D276" s="452" t="s">
        <v>8</v>
      </c>
      <c r="E276" s="354" t="s">
        <v>943</v>
      </c>
      <c r="F276" s="452" t="s">
        <v>786</v>
      </c>
      <c r="G276" s="684" t="s">
        <v>1387</v>
      </c>
      <c r="H276" s="480" t="s">
        <v>1387</v>
      </c>
      <c r="I276" s="462"/>
      <c r="J276" s="455"/>
    </row>
    <row r="277" spans="1:10" ht="12.75">
      <c r="A277" s="452" t="s">
        <v>365</v>
      </c>
      <c r="B277" s="354" t="s">
        <v>804</v>
      </c>
      <c r="C277" s="452" t="s">
        <v>23</v>
      </c>
      <c r="D277" s="452" t="s">
        <v>8</v>
      </c>
      <c r="E277" s="354" t="s">
        <v>998</v>
      </c>
      <c r="F277" s="452" t="s">
        <v>786</v>
      </c>
      <c r="G277" s="684" t="s">
        <v>1387</v>
      </c>
      <c r="H277" s="480" t="s">
        <v>1387</v>
      </c>
      <c r="I277" s="462"/>
      <c r="J277" s="455"/>
    </row>
    <row r="278" spans="1:10" ht="51">
      <c r="A278" s="452" t="s">
        <v>365</v>
      </c>
      <c r="B278" s="354" t="s">
        <v>805</v>
      </c>
      <c r="C278" s="452" t="s">
        <v>23</v>
      </c>
      <c r="D278" s="452" t="s">
        <v>8</v>
      </c>
      <c r="E278" s="354" t="s">
        <v>925</v>
      </c>
      <c r="F278" s="452" t="s">
        <v>786</v>
      </c>
      <c r="G278" s="684" t="s">
        <v>1387</v>
      </c>
      <c r="H278" s="480" t="s">
        <v>1387</v>
      </c>
      <c r="I278" s="462"/>
      <c r="J278" s="455"/>
    </row>
    <row r="279" spans="1:10" ht="12.75">
      <c r="A279" s="452" t="s">
        <v>365</v>
      </c>
      <c r="B279" s="354" t="s">
        <v>999</v>
      </c>
      <c r="C279" s="452" t="s">
        <v>23</v>
      </c>
      <c r="D279" s="452" t="s">
        <v>8</v>
      </c>
      <c r="E279" s="354" t="s">
        <v>998</v>
      </c>
      <c r="F279" s="452" t="s">
        <v>786</v>
      </c>
      <c r="G279" s="684" t="s">
        <v>1387</v>
      </c>
      <c r="H279" s="480" t="s">
        <v>1387</v>
      </c>
      <c r="I279" s="462"/>
      <c r="J279" s="455"/>
    </row>
    <row r="280" spans="1:10" ht="12.75">
      <c r="A280" s="452" t="s">
        <v>365</v>
      </c>
      <c r="B280" s="354" t="s">
        <v>1000</v>
      </c>
      <c r="C280" s="452" t="s">
        <v>23</v>
      </c>
      <c r="D280" s="452" t="s">
        <v>8</v>
      </c>
      <c r="E280" s="354" t="s">
        <v>943</v>
      </c>
      <c r="F280" s="452" t="s">
        <v>786</v>
      </c>
      <c r="G280" s="684" t="s">
        <v>1387</v>
      </c>
      <c r="H280" s="480" t="s">
        <v>1387</v>
      </c>
      <c r="I280" s="462"/>
      <c r="J280" s="455"/>
    </row>
    <row r="281" spans="1:10" ht="51">
      <c r="A281" s="452" t="s">
        <v>365</v>
      </c>
      <c r="B281" s="354" t="s">
        <v>909</v>
      </c>
      <c r="C281" s="452" t="s">
        <v>23</v>
      </c>
      <c r="D281" s="452" t="s">
        <v>8</v>
      </c>
      <c r="E281" s="354" t="s">
        <v>925</v>
      </c>
      <c r="F281" s="452" t="s">
        <v>786</v>
      </c>
      <c r="G281" s="684" t="s">
        <v>1387</v>
      </c>
      <c r="H281" s="480" t="s">
        <v>1387</v>
      </c>
      <c r="I281" s="462"/>
      <c r="J281" s="455"/>
    </row>
    <row r="282" spans="1:10" ht="51">
      <c r="A282" s="452" t="s">
        <v>365</v>
      </c>
      <c r="B282" s="354" t="s">
        <v>806</v>
      </c>
      <c r="C282" s="452" t="s">
        <v>23</v>
      </c>
      <c r="D282" s="452" t="s">
        <v>8</v>
      </c>
      <c r="E282" s="354" t="s">
        <v>925</v>
      </c>
      <c r="F282" s="452" t="s">
        <v>786</v>
      </c>
      <c r="G282" s="684" t="s">
        <v>1387</v>
      </c>
      <c r="H282" s="480" t="s">
        <v>1387</v>
      </c>
      <c r="I282" s="462"/>
      <c r="J282" s="455"/>
    </row>
    <row r="283" spans="1:10" ht="12.75">
      <c r="A283" s="452" t="s">
        <v>365</v>
      </c>
      <c r="B283" s="354" t="s">
        <v>807</v>
      </c>
      <c r="C283" s="452" t="s">
        <v>23</v>
      </c>
      <c r="D283" s="452" t="s">
        <v>8</v>
      </c>
      <c r="E283" s="354" t="s">
        <v>1001</v>
      </c>
      <c r="F283" s="452" t="s">
        <v>786</v>
      </c>
      <c r="G283" s="684" t="s">
        <v>1387</v>
      </c>
      <c r="H283" s="480" t="s">
        <v>1387</v>
      </c>
      <c r="I283" s="462"/>
      <c r="J283" s="455"/>
    </row>
    <row r="284" spans="1:10" ht="51">
      <c r="A284" s="452" t="s">
        <v>365</v>
      </c>
      <c r="B284" s="354" t="s">
        <v>839</v>
      </c>
      <c r="C284" s="452" t="s">
        <v>23</v>
      </c>
      <c r="D284" s="452" t="s">
        <v>8</v>
      </c>
      <c r="E284" s="354" t="s">
        <v>925</v>
      </c>
      <c r="F284" s="452" t="s">
        <v>786</v>
      </c>
      <c r="G284" s="481" t="s">
        <v>1386</v>
      </c>
      <c r="H284" s="480" t="s">
        <v>636</v>
      </c>
      <c r="I284" s="462"/>
      <c r="J284" s="676" t="s">
        <v>1392</v>
      </c>
    </row>
    <row r="285" spans="1:10" ht="25.5">
      <c r="A285" s="452" t="s">
        <v>365</v>
      </c>
      <c r="B285" s="354" t="s">
        <v>808</v>
      </c>
      <c r="C285" s="452" t="s">
        <v>23</v>
      </c>
      <c r="D285" s="452" t="s">
        <v>8</v>
      </c>
      <c r="E285" s="354" t="s">
        <v>1002</v>
      </c>
      <c r="F285" s="452" t="s">
        <v>786</v>
      </c>
      <c r="G285" s="684" t="s">
        <v>1387</v>
      </c>
      <c r="H285" s="480" t="s">
        <v>1387</v>
      </c>
      <c r="I285" s="462"/>
      <c r="J285" s="455"/>
    </row>
    <row r="286" spans="1:10" ht="25.5">
      <c r="A286" s="452" t="s">
        <v>365</v>
      </c>
      <c r="B286" s="354" t="s">
        <v>808</v>
      </c>
      <c r="C286" s="452" t="s">
        <v>23</v>
      </c>
      <c r="D286" s="452" t="s">
        <v>8</v>
      </c>
      <c r="E286" s="354" t="s">
        <v>691</v>
      </c>
      <c r="F286" s="452" t="s">
        <v>786</v>
      </c>
      <c r="G286" s="684" t="s">
        <v>1387</v>
      </c>
      <c r="H286" s="480" t="s">
        <v>1387</v>
      </c>
      <c r="I286" s="462"/>
      <c r="J286" s="455"/>
    </row>
    <row r="287" spans="1:10" ht="51">
      <c r="A287" s="452" t="s">
        <v>365</v>
      </c>
      <c r="B287" s="354" t="s">
        <v>809</v>
      </c>
      <c r="C287" s="452" t="s">
        <v>23</v>
      </c>
      <c r="D287" s="452" t="s">
        <v>8</v>
      </c>
      <c r="E287" s="354" t="s">
        <v>925</v>
      </c>
      <c r="F287" s="452" t="s">
        <v>786</v>
      </c>
      <c r="G287" s="684" t="s">
        <v>1387</v>
      </c>
      <c r="H287" s="480" t="s">
        <v>1387</v>
      </c>
      <c r="I287" s="462"/>
      <c r="J287" s="455"/>
    </row>
    <row r="288" spans="1:10" ht="12.75">
      <c r="A288" s="452" t="s">
        <v>365</v>
      </c>
      <c r="B288" s="354" t="s">
        <v>1003</v>
      </c>
      <c r="C288" s="452" t="s">
        <v>23</v>
      </c>
      <c r="D288" s="452" t="s">
        <v>8</v>
      </c>
      <c r="E288" s="354" t="s">
        <v>1004</v>
      </c>
      <c r="F288" s="452" t="s">
        <v>786</v>
      </c>
      <c r="G288" s="684" t="s">
        <v>1387</v>
      </c>
      <c r="H288" s="480" t="s">
        <v>1387</v>
      </c>
      <c r="I288" s="462"/>
      <c r="J288" s="455"/>
    </row>
    <row r="289" spans="1:10" ht="12.75">
      <c r="A289" s="452" t="s">
        <v>365</v>
      </c>
      <c r="B289" s="354" t="s">
        <v>1003</v>
      </c>
      <c r="C289" s="452" t="s">
        <v>23</v>
      </c>
      <c r="D289" s="452" t="s">
        <v>8</v>
      </c>
      <c r="E289" s="354" t="s">
        <v>964</v>
      </c>
      <c r="F289" s="452" t="s">
        <v>786</v>
      </c>
      <c r="G289" s="684" t="s">
        <v>1387</v>
      </c>
      <c r="H289" s="480" t="s">
        <v>1387</v>
      </c>
      <c r="I289" s="462"/>
      <c r="J289" s="455"/>
    </row>
    <row r="290" spans="1:10" ht="12.75">
      <c r="A290" s="452" t="s">
        <v>365</v>
      </c>
      <c r="B290" s="354" t="s">
        <v>1005</v>
      </c>
      <c r="C290" s="452" t="s">
        <v>23</v>
      </c>
      <c r="D290" s="452" t="s">
        <v>8</v>
      </c>
      <c r="E290" s="354" t="s">
        <v>1006</v>
      </c>
      <c r="F290" s="452" t="s">
        <v>788</v>
      </c>
      <c r="G290" s="684" t="s">
        <v>1387</v>
      </c>
      <c r="H290" s="480" t="s">
        <v>1387</v>
      </c>
      <c r="I290" s="462"/>
      <c r="J290" s="455"/>
    </row>
    <row r="291" spans="1:10" ht="63.75">
      <c r="A291" s="452" t="s">
        <v>365</v>
      </c>
      <c r="B291" s="354" t="s">
        <v>810</v>
      </c>
      <c r="C291" s="452" t="s">
        <v>21</v>
      </c>
      <c r="D291" s="452" t="s">
        <v>8</v>
      </c>
      <c r="E291" s="354" t="s">
        <v>811</v>
      </c>
      <c r="F291" s="452" t="s">
        <v>786</v>
      </c>
      <c r="G291" s="460" t="s">
        <v>812</v>
      </c>
      <c r="H291" s="480" t="s">
        <v>1384</v>
      </c>
      <c r="I291" s="462" t="s">
        <v>71</v>
      </c>
      <c r="J291" s="676" t="s">
        <v>1388</v>
      </c>
    </row>
    <row r="292" spans="1:10" ht="51">
      <c r="A292" s="452" t="s">
        <v>365</v>
      </c>
      <c r="B292" s="354" t="s">
        <v>840</v>
      </c>
      <c r="C292" s="452" t="s">
        <v>23</v>
      </c>
      <c r="D292" s="452" t="s">
        <v>8</v>
      </c>
      <c r="E292" s="354" t="s">
        <v>925</v>
      </c>
      <c r="F292" s="452" t="s">
        <v>788</v>
      </c>
      <c r="G292" s="481" t="s">
        <v>1386</v>
      </c>
      <c r="H292" s="480" t="s">
        <v>1384</v>
      </c>
      <c r="I292" s="462"/>
      <c r="J292" s="455"/>
    </row>
    <row r="293" spans="1:10" ht="38.25">
      <c r="A293" s="452" t="s">
        <v>365</v>
      </c>
      <c r="B293" s="354" t="s">
        <v>813</v>
      </c>
      <c r="C293" s="452" t="s">
        <v>23</v>
      </c>
      <c r="D293" s="452" t="s">
        <v>8</v>
      </c>
      <c r="E293" s="354" t="s">
        <v>1007</v>
      </c>
      <c r="F293" s="452" t="s">
        <v>786</v>
      </c>
      <c r="G293" s="684" t="s">
        <v>1387</v>
      </c>
      <c r="H293" s="480" t="s">
        <v>1387</v>
      </c>
      <c r="I293" s="462"/>
      <c r="J293" s="455"/>
    </row>
    <row r="294" spans="1:10" ht="38.25">
      <c r="A294" s="452" t="s">
        <v>365</v>
      </c>
      <c r="B294" s="354" t="s">
        <v>814</v>
      </c>
      <c r="C294" s="452" t="s">
        <v>23</v>
      </c>
      <c r="D294" s="452" t="s">
        <v>8</v>
      </c>
      <c r="E294" s="354" t="s">
        <v>1007</v>
      </c>
      <c r="F294" s="452" t="s">
        <v>786</v>
      </c>
      <c r="G294" s="684" t="s">
        <v>1387</v>
      </c>
      <c r="H294" s="480" t="s">
        <v>1387</v>
      </c>
      <c r="I294" s="462"/>
      <c r="J294" s="455"/>
    </row>
    <row r="295" spans="1:10" ht="51">
      <c r="A295" s="452" t="s">
        <v>365</v>
      </c>
      <c r="B295" s="354" t="s">
        <v>1008</v>
      </c>
      <c r="C295" s="452" t="s">
        <v>23</v>
      </c>
      <c r="D295" s="452" t="s">
        <v>8</v>
      </c>
      <c r="E295" s="354" t="s">
        <v>925</v>
      </c>
      <c r="F295" s="452" t="s">
        <v>788</v>
      </c>
      <c r="G295" s="481" t="s">
        <v>1386</v>
      </c>
      <c r="H295" s="480" t="s">
        <v>1384</v>
      </c>
      <c r="I295" s="462"/>
      <c r="J295" s="455"/>
    </row>
    <row r="296" spans="1:10" ht="12.75">
      <c r="A296" s="452" t="s">
        <v>365</v>
      </c>
      <c r="B296" s="354" t="s">
        <v>85</v>
      </c>
      <c r="C296" s="452" t="s">
        <v>23</v>
      </c>
      <c r="D296" s="452" t="s">
        <v>8</v>
      </c>
      <c r="E296" s="354" t="s">
        <v>99</v>
      </c>
      <c r="F296" s="452" t="s">
        <v>786</v>
      </c>
      <c r="G296" s="684" t="s">
        <v>1387</v>
      </c>
      <c r="H296" s="480" t="s">
        <v>1387</v>
      </c>
      <c r="I296" s="462"/>
      <c r="J296" s="455"/>
    </row>
    <row r="297" spans="1:10" ht="12.75">
      <c r="A297" s="452" t="s">
        <v>365</v>
      </c>
      <c r="B297" s="354" t="s">
        <v>85</v>
      </c>
      <c r="C297" s="452" t="s">
        <v>23</v>
      </c>
      <c r="D297" s="452" t="s">
        <v>8</v>
      </c>
      <c r="E297" s="354" t="s">
        <v>988</v>
      </c>
      <c r="F297" s="452" t="s">
        <v>786</v>
      </c>
      <c r="G297" s="684" t="s">
        <v>1387</v>
      </c>
      <c r="H297" s="480" t="s">
        <v>1387</v>
      </c>
      <c r="I297" s="462"/>
      <c r="J297" s="455"/>
    </row>
    <row r="298" spans="1:10" ht="12.75">
      <c r="A298" s="452" t="s">
        <v>365</v>
      </c>
      <c r="B298" s="354" t="s">
        <v>85</v>
      </c>
      <c r="C298" s="452" t="s">
        <v>23</v>
      </c>
      <c r="D298" s="452" t="s">
        <v>8</v>
      </c>
      <c r="E298" s="354" t="s">
        <v>989</v>
      </c>
      <c r="F298" s="452" t="s">
        <v>786</v>
      </c>
      <c r="G298" s="481" t="s">
        <v>1386</v>
      </c>
      <c r="H298" s="480" t="s">
        <v>1384</v>
      </c>
      <c r="I298" s="462"/>
      <c r="J298" s="455"/>
    </row>
    <row r="299" spans="1:10" ht="12.75">
      <c r="A299" s="452" t="s">
        <v>365</v>
      </c>
      <c r="B299" s="354" t="s">
        <v>85</v>
      </c>
      <c r="C299" s="452" t="s">
        <v>23</v>
      </c>
      <c r="D299" s="452" t="s">
        <v>8</v>
      </c>
      <c r="E299" s="354" t="s">
        <v>1009</v>
      </c>
      <c r="F299" s="452" t="s">
        <v>786</v>
      </c>
      <c r="G299" s="684" t="s">
        <v>1387</v>
      </c>
      <c r="H299" s="480" t="s">
        <v>1387</v>
      </c>
      <c r="I299" s="462"/>
      <c r="J299" s="455"/>
    </row>
    <row r="300" spans="1:10" ht="12.75">
      <c r="A300" s="452" t="s">
        <v>365</v>
      </c>
      <c r="B300" s="354" t="s">
        <v>85</v>
      </c>
      <c r="C300" s="452" t="s">
        <v>23</v>
      </c>
      <c r="D300" s="452" t="s">
        <v>8</v>
      </c>
      <c r="E300" s="354" t="s">
        <v>963</v>
      </c>
      <c r="F300" s="452" t="s">
        <v>786</v>
      </c>
      <c r="G300" s="684" t="s">
        <v>1387</v>
      </c>
      <c r="H300" s="480" t="s">
        <v>1387</v>
      </c>
      <c r="I300" s="462"/>
      <c r="J300" s="455"/>
    </row>
    <row r="301" spans="1:10" ht="12.75">
      <c r="A301" s="452" t="s">
        <v>365</v>
      </c>
      <c r="B301" s="354" t="s">
        <v>85</v>
      </c>
      <c r="C301" s="452" t="s">
        <v>23</v>
      </c>
      <c r="D301" s="452" t="s">
        <v>8</v>
      </c>
      <c r="E301" s="354" t="s">
        <v>1010</v>
      </c>
      <c r="F301" s="452" t="s">
        <v>786</v>
      </c>
      <c r="G301" s="684" t="s">
        <v>1387</v>
      </c>
      <c r="H301" s="480" t="s">
        <v>1387</v>
      </c>
      <c r="I301" s="462"/>
      <c r="J301" s="455"/>
    </row>
    <row r="302" spans="1:10" ht="12.75">
      <c r="A302" s="452" t="s">
        <v>365</v>
      </c>
      <c r="B302" s="354" t="s">
        <v>85</v>
      </c>
      <c r="C302" s="452" t="s">
        <v>23</v>
      </c>
      <c r="D302" s="452" t="s">
        <v>8</v>
      </c>
      <c r="E302" s="354" t="s">
        <v>100</v>
      </c>
      <c r="F302" s="452" t="s">
        <v>786</v>
      </c>
      <c r="G302" s="684" t="s">
        <v>1387</v>
      </c>
      <c r="H302" s="480" t="s">
        <v>1387</v>
      </c>
      <c r="I302" s="462"/>
      <c r="J302" s="455"/>
    </row>
    <row r="303" spans="1:10" ht="12.75">
      <c r="A303" s="452" t="s">
        <v>365</v>
      </c>
      <c r="B303" s="354" t="s">
        <v>85</v>
      </c>
      <c r="C303" s="452" t="s">
        <v>23</v>
      </c>
      <c r="D303" s="452" t="s">
        <v>8</v>
      </c>
      <c r="E303" s="354" t="s">
        <v>1011</v>
      </c>
      <c r="F303" s="452" t="s">
        <v>786</v>
      </c>
      <c r="G303" s="684" t="s">
        <v>1387</v>
      </c>
      <c r="H303" s="480" t="s">
        <v>1387</v>
      </c>
      <c r="I303" s="462"/>
      <c r="J303" s="455"/>
    </row>
    <row r="304" spans="1:10" ht="51">
      <c r="A304" s="452" t="s">
        <v>365</v>
      </c>
      <c r="B304" s="354" t="s">
        <v>1012</v>
      </c>
      <c r="C304" s="452" t="s">
        <v>23</v>
      </c>
      <c r="D304" s="452" t="s">
        <v>8</v>
      </c>
      <c r="E304" s="354" t="s">
        <v>925</v>
      </c>
      <c r="F304" s="452" t="s">
        <v>788</v>
      </c>
      <c r="G304" s="684" t="s">
        <v>1387</v>
      </c>
      <c r="H304" s="480" t="s">
        <v>1387</v>
      </c>
      <c r="I304" s="462"/>
      <c r="J304" s="455"/>
    </row>
    <row r="305" spans="1:10" ht="51">
      <c r="A305" s="452" t="s">
        <v>365</v>
      </c>
      <c r="B305" s="354" t="s">
        <v>915</v>
      </c>
      <c r="C305" s="452" t="s">
        <v>23</v>
      </c>
      <c r="D305" s="452" t="s">
        <v>8</v>
      </c>
      <c r="E305" s="354" t="s">
        <v>925</v>
      </c>
      <c r="F305" s="452" t="s">
        <v>786</v>
      </c>
      <c r="G305" s="481" t="s">
        <v>1386</v>
      </c>
      <c r="H305" s="480" t="s">
        <v>636</v>
      </c>
      <c r="I305" s="462"/>
      <c r="J305" s="676" t="s">
        <v>1392</v>
      </c>
    </row>
    <row r="306" spans="1:10" ht="51">
      <c r="A306" s="452" t="s">
        <v>365</v>
      </c>
      <c r="B306" s="354" t="s">
        <v>816</v>
      </c>
      <c r="C306" s="452" t="s">
        <v>23</v>
      </c>
      <c r="D306" s="452" t="s">
        <v>8</v>
      </c>
      <c r="E306" s="354" t="s">
        <v>925</v>
      </c>
      <c r="F306" s="452" t="s">
        <v>786</v>
      </c>
      <c r="G306" s="684" t="s">
        <v>1387</v>
      </c>
      <c r="H306" s="480" t="s">
        <v>1387</v>
      </c>
      <c r="I306" s="462"/>
      <c r="J306" s="455"/>
    </row>
    <row r="307" spans="1:10" ht="12.75">
      <c r="A307" s="452" t="s">
        <v>365</v>
      </c>
      <c r="B307" s="354" t="s">
        <v>1013</v>
      </c>
      <c r="C307" s="452" t="s">
        <v>23</v>
      </c>
      <c r="D307" s="452" t="s">
        <v>8</v>
      </c>
      <c r="E307" s="354" t="s">
        <v>950</v>
      </c>
      <c r="F307" s="452" t="s">
        <v>786</v>
      </c>
      <c r="G307" s="684" t="s">
        <v>1387</v>
      </c>
      <c r="H307" s="480" t="s">
        <v>1387</v>
      </c>
      <c r="I307" s="462"/>
      <c r="J307" s="455"/>
    </row>
    <row r="308" spans="1:10" ht="25.5">
      <c r="A308" s="452" t="s">
        <v>365</v>
      </c>
      <c r="B308" s="354" t="s">
        <v>1014</v>
      </c>
      <c r="C308" s="452" t="s">
        <v>23</v>
      </c>
      <c r="D308" s="452" t="s">
        <v>8</v>
      </c>
      <c r="E308" s="354" t="s">
        <v>1006</v>
      </c>
      <c r="F308" s="452" t="s">
        <v>788</v>
      </c>
      <c r="G308" s="684" t="s">
        <v>1387</v>
      </c>
      <c r="H308" s="480" t="s">
        <v>1387</v>
      </c>
      <c r="I308" s="462"/>
      <c r="J308" s="455"/>
    </row>
    <row r="309" spans="1:10" ht="12.75">
      <c r="A309" s="452" t="s">
        <v>365</v>
      </c>
      <c r="B309" s="354" t="s">
        <v>1015</v>
      </c>
      <c r="C309" s="452" t="s">
        <v>23</v>
      </c>
      <c r="D309" s="452" t="s">
        <v>8</v>
      </c>
      <c r="E309" s="354" t="s">
        <v>5</v>
      </c>
      <c r="F309" s="452" t="s">
        <v>788</v>
      </c>
      <c r="G309" s="684" t="s">
        <v>1387</v>
      </c>
      <c r="H309" s="480" t="s">
        <v>1387</v>
      </c>
      <c r="I309" s="462"/>
      <c r="J309" s="455"/>
    </row>
    <row r="310" spans="1:10" ht="38.25">
      <c r="A310" s="452" t="s">
        <v>365</v>
      </c>
      <c r="B310" s="354" t="s">
        <v>817</v>
      </c>
      <c r="C310" s="452" t="s">
        <v>23</v>
      </c>
      <c r="D310" s="452" t="s">
        <v>8</v>
      </c>
      <c r="E310" s="354" t="s">
        <v>818</v>
      </c>
      <c r="F310" s="452" t="s">
        <v>788</v>
      </c>
      <c r="G310" s="460" t="s">
        <v>819</v>
      </c>
      <c r="H310" s="480" t="s">
        <v>1385</v>
      </c>
      <c r="I310" s="462" t="s">
        <v>71</v>
      </c>
      <c r="J310" s="455"/>
    </row>
    <row r="311" spans="1:10" ht="12.75">
      <c r="A311" s="452" t="s">
        <v>365</v>
      </c>
      <c r="B311" s="354" t="s">
        <v>817</v>
      </c>
      <c r="C311" s="452" t="s">
        <v>23</v>
      </c>
      <c r="D311" s="452" t="s">
        <v>8</v>
      </c>
      <c r="E311" s="354" t="s">
        <v>5</v>
      </c>
      <c r="F311" s="452" t="s">
        <v>788</v>
      </c>
      <c r="G311" s="684" t="s">
        <v>1387</v>
      </c>
      <c r="H311" s="480" t="s">
        <v>1387</v>
      </c>
      <c r="I311" s="462"/>
      <c r="J311" s="455"/>
    </row>
    <row r="312" spans="1:10" ht="12.75">
      <c r="A312" s="452" t="s">
        <v>365</v>
      </c>
      <c r="B312" s="354" t="s">
        <v>817</v>
      </c>
      <c r="C312" s="452" t="s">
        <v>23</v>
      </c>
      <c r="D312" s="452" t="s">
        <v>8</v>
      </c>
      <c r="E312" s="354" t="s">
        <v>964</v>
      </c>
      <c r="F312" s="452" t="s">
        <v>788</v>
      </c>
      <c r="G312" s="684" t="s">
        <v>1387</v>
      </c>
      <c r="H312" s="480" t="s">
        <v>1387</v>
      </c>
      <c r="I312" s="462"/>
      <c r="J312" s="455"/>
    </row>
    <row r="313" spans="1:10" ht="51">
      <c r="A313" s="452" t="s">
        <v>365</v>
      </c>
      <c r="B313" s="354" t="s">
        <v>1016</v>
      </c>
      <c r="C313" s="452" t="s">
        <v>23</v>
      </c>
      <c r="D313" s="452" t="s">
        <v>8</v>
      </c>
      <c r="E313" s="354" t="s">
        <v>925</v>
      </c>
      <c r="F313" s="452" t="s">
        <v>788</v>
      </c>
      <c r="G313" s="684" t="s">
        <v>1387</v>
      </c>
      <c r="H313" s="480" t="s">
        <v>1387</v>
      </c>
      <c r="I313" s="462"/>
      <c r="J313" s="455"/>
    </row>
    <row r="314" spans="1:10" ht="51">
      <c r="A314" s="452" t="s">
        <v>365</v>
      </c>
      <c r="B314" s="354" t="s">
        <v>921</v>
      </c>
      <c r="C314" s="452" t="s">
        <v>23</v>
      </c>
      <c r="D314" s="452" t="s">
        <v>8</v>
      </c>
      <c r="E314" s="354" t="s">
        <v>925</v>
      </c>
      <c r="F314" s="452" t="s">
        <v>788</v>
      </c>
      <c r="G314" s="684" t="s">
        <v>1387</v>
      </c>
      <c r="H314" s="480" t="s">
        <v>1387</v>
      </c>
      <c r="I314" s="462"/>
      <c r="J314" s="455"/>
    </row>
    <row r="315" spans="1:10" ht="12.75">
      <c r="A315" s="452" t="s">
        <v>365</v>
      </c>
      <c r="B315" s="354" t="s">
        <v>1017</v>
      </c>
      <c r="C315" s="452" t="s">
        <v>25</v>
      </c>
      <c r="D315" s="452" t="s">
        <v>104</v>
      </c>
      <c r="E315" s="354" t="s">
        <v>1018</v>
      </c>
      <c r="F315" s="452" t="s">
        <v>786</v>
      </c>
      <c r="G315" s="684" t="s">
        <v>1387</v>
      </c>
      <c r="H315" s="480" t="s">
        <v>1387</v>
      </c>
      <c r="I315" s="462"/>
      <c r="J315" s="455"/>
    </row>
    <row r="316" spans="1:10" ht="12.75">
      <c r="A316" s="452" t="s">
        <v>365</v>
      </c>
      <c r="B316" s="354" t="s">
        <v>1019</v>
      </c>
      <c r="C316" s="452" t="s">
        <v>25</v>
      </c>
      <c r="D316" s="452" t="s">
        <v>104</v>
      </c>
      <c r="E316" s="354" t="s">
        <v>1018</v>
      </c>
      <c r="F316" s="452" t="s">
        <v>786</v>
      </c>
      <c r="G316" s="684" t="s">
        <v>1387</v>
      </c>
      <c r="H316" s="480" t="s">
        <v>1387</v>
      </c>
      <c r="I316" s="462"/>
      <c r="J316" s="455"/>
    </row>
    <row r="317" spans="1:10" ht="12.75">
      <c r="A317" s="452" t="s">
        <v>365</v>
      </c>
      <c r="B317" s="354" t="s">
        <v>784</v>
      </c>
      <c r="C317" s="452" t="s">
        <v>25</v>
      </c>
      <c r="D317" s="452" t="s">
        <v>104</v>
      </c>
      <c r="E317" s="354" t="s">
        <v>1018</v>
      </c>
      <c r="F317" s="452" t="s">
        <v>786</v>
      </c>
      <c r="G317" s="684" t="s">
        <v>1387</v>
      </c>
      <c r="H317" s="480" t="s">
        <v>1387</v>
      </c>
      <c r="I317" s="462"/>
      <c r="J317" s="455"/>
    </row>
    <row r="318" spans="1:10" ht="12.75">
      <c r="A318" s="452" t="s">
        <v>365</v>
      </c>
      <c r="B318" s="354" t="s">
        <v>1020</v>
      </c>
      <c r="C318" s="452" t="s">
        <v>25</v>
      </c>
      <c r="D318" s="452" t="s">
        <v>104</v>
      </c>
      <c r="E318" s="354" t="s">
        <v>1018</v>
      </c>
      <c r="F318" s="452" t="s">
        <v>786</v>
      </c>
      <c r="G318" s="684" t="s">
        <v>1387</v>
      </c>
      <c r="H318" s="480" t="s">
        <v>1387</v>
      </c>
      <c r="I318" s="462"/>
      <c r="J318" s="455"/>
    </row>
    <row r="319" spans="1:10" ht="12.75">
      <c r="A319" s="452" t="s">
        <v>365</v>
      </c>
      <c r="B319" s="354" t="s">
        <v>1021</v>
      </c>
      <c r="C319" s="452" t="s">
        <v>25</v>
      </c>
      <c r="D319" s="452" t="s">
        <v>104</v>
      </c>
      <c r="E319" s="354" t="s">
        <v>1018</v>
      </c>
      <c r="F319" s="452" t="s">
        <v>786</v>
      </c>
      <c r="G319" s="684" t="s">
        <v>1387</v>
      </c>
      <c r="H319" s="480" t="s">
        <v>1387</v>
      </c>
      <c r="I319" s="462"/>
      <c r="J319" s="455"/>
    </row>
    <row r="320" spans="1:10" ht="25.5">
      <c r="A320" s="452" t="s">
        <v>365</v>
      </c>
      <c r="B320" s="354" t="s">
        <v>103</v>
      </c>
      <c r="C320" s="452" t="s">
        <v>25</v>
      </c>
      <c r="D320" s="452" t="s">
        <v>104</v>
      </c>
      <c r="E320" s="354" t="s">
        <v>1022</v>
      </c>
      <c r="F320" s="452" t="s">
        <v>788</v>
      </c>
      <c r="G320" s="684" t="s">
        <v>1387</v>
      </c>
      <c r="H320" s="480" t="s">
        <v>1387</v>
      </c>
      <c r="I320" s="462"/>
      <c r="J320" s="455"/>
    </row>
    <row r="321" spans="1:10" ht="12.75">
      <c r="A321" s="452" t="s">
        <v>365</v>
      </c>
      <c r="B321" s="354" t="s">
        <v>1023</v>
      </c>
      <c r="C321" s="452" t="s">
        <v>25</v>
      </c>
      <c r="D321" s="452" t="s">
        <v>104</v>
      </c>
      <c r="E321" s="354" t="s">
        <v>1018</v>
      </c>
      <c r="F321" s="452" t="s">
        <v>786</v>
      </c>
      <c r="G321" s="684" t="s">
        <v>1387</v>
      </c>
      <c r="H321" s="480" t="s">
        <v>1387</v>
      </c>
      <c r="I321" s="462"/>
      <c r="J321" s="455"/>
    </row>
    <row r="322" spans="1:10" ht="12.75">
      <c r="A322" s="452" t="s">
        <v>365</v>
      </c>
      <c r="B322" s="354" t="s">
        <v>1024</v>
      </c>
      <c r="C322" s="452" t="s">
        <v>25</v>
      </c>
      <c r="D322" s="452" t="s">
        <v>104</v>
      </c>
      <c r="E322" s="354" t="s">
        <v>1018</v>
      </c>
      <c r="F322" s="452" t="s">
        <v>786</v>
      </c>
      <c r="G322" s="684" t="s">
        <v>1387</v>
      </c>
      <c r="H322" s="480" t="s">
        <v>1387</v>
      </c>
      <c r="I322" s="462"/>
      <c r="J322" s="455"/>
    </row>
    <row r="323" spans="1:10" ht="25.5">
      <c r="A323" s="452" t="s">
        <v>365</v>
      </c>
      <c r="B323" s="354" t="s">
        <v>933</v>
      </c>
      <c r="C323" s="452" t="s">
        <v>25</v>
      </c>
      <c r="D323" s="452" t="s">
        <v>104</v>
      </c>
      <c r="E323" s="354" t="s">
        <v>1018</v>
      </c>
      <c r="F323" s="452" t="s">
        <v>786</v>
      </c>
      <c r="G323" s="684" t="s">
        <v>1387</v>
      </c>
      <c r="H323" s="480" t="s">
        <v>1387</v>
      </c>
      <c r="I323" s="462"/>
      <c r="J323" s="455"/>
    </row>
    <row r="324" spans="1:10" ht="12.75">
      <c r="A324" s="452" t="s">
        <v>365</v>
      </c>
      <c r="B324" s="354" t="s">
        <v>789</v>
      </c>
      <c r="C324" s="452" t="s">
        <v>25</v>
      </c>
      <c r="D324" s="452" t="s">
        <v>104</v>
      </c>
      <c r="E324" s="354" t="s">
        <v>1018</v>
      </c>
      <c r="F324" s="452" t="s">
        <v>786</v>
      </c>
      <c r="G324" s="684" t="s">
        <v>1387</v>
      </c>
      <c r="H324" s="480" t="s">
        <v>1387</v>
      </c>
      <c r="I324" s="462"/>
      <c r="J324" s="455"/>
    </row>
    <row r="325" spans="1:10" ht="12.75">
      <c r="A325" s="452" t="s">
        <v>365</v>
      </c>
      <c r="B325" s="354" t="s">
        <v>1025</v>
      </c>
      <c r="C325" s="452" t="s">
        <v>25</v>
      </c>
      <c r="D325" s="452" t="s">
        <v>104</v>
      </c>
      <c r="E325" s="354" t="s">
        <v>1018</v>
      </c>
      <c r="F325" s="452" t="s">
        <v>788</v>
      </c>
      <c r="G325" s="684" t="s">
        <v>1387</v>
      </c>
      <c r="H325" s="480" t="s">
        <v>1387</v>
      </c>
      <c r="I325" s="462"/>
      <c r="J325" s="455"/>
    </row>
    <row r="326" spans="1:10" ht="12.75">
      <c r="A326" s="452" t="s">
        <v>365</v>
      </c>
      <c r="B326" s="354" t="s">
        <v>1026</v>
      </c>
      <c r="C326" s="452" t="s">
        <v>25</v>
      </c>
      <c r="D326" s="452" t="s">
        <v>104</v>
      </c>
      <c r="E326" s="354" t="s">
        <v>1018</v>
      </c>
      <c r="F326" s="452" t="s">
        <v>788</v>
      </c>
      <c r="G326" s="684" t="s">
        <v>1387</v>
      </c>
      <c r="H326" s="480" t="s">
        <v>1387</v>
      </c>
      <c r="I326" s="462"/>
      <c r="J326" s="455"/>
    </row>
    <row r="327" spans="1:10" ht="12.75">
      <c r="A327" s="452" t="s">
        <v>365</v>
      </c>
      <c r="B327" s="354" t="s">
        <v>874</v>
      </c>
      <c r="C327" s="452" t="s">
        <v>25</v>
      </c>
      <c r="D327" s="452" t="s">
        <v>104</v>
      </c>
      <c r="E327" s="354" t="s">
        <v>1018</v>
      </c>
      <c r="F327" s="452" t="s">
        <v>786</v>
      </c>
      <c r="G327" s="684" t="s">
        <v>1387</v>
      </c>
      <c r="H327" s="480" t="s">
        <v>1387</v>
      </c>
      <c r="I327" s="462"/>
      <c r="J327" s="455"/>
    </row>
    <row r="328" spans="1:10" ht="12.75">
      <c r="A328" s="452" t="s">
        <v>365</v>
      </c>
      <c r="B328" s="354" t="s">
        <v>877</v>
      </c>
      <c r="C328" s="452" t="s">
        <v>25</v>
      </c>
      <c r="D328" s="452" t="s">
        <v>104</v>
      </c>
      <c r="E328" s="354" t="s">
        <v>1018</v>
      </c>
      <c r="F328" s="452" t="s">
        <v>788</v>
      </c>
      <c r="G328" s="684" t="s">
        <v>1387</v>
      </c>
      <c r="H328" s="480" t="s">
        <v>1387</v>
      </c>
      <c r="I328" s="462"/>
      <c r="J328" s="455"/>
    </row>
    <row r="329" spans="1:10" ht="12.75">
      <c r="A329" s="452" t="s">
        <v>365</v>
      </c>
      <c r="B329" s="354" t="s">
        <v>946</v>
      </c>
      <c r="C329" s="452" t="s">
        <v>25</v>
      </c>
      <c r="D329" s="452" t="s">
        <v>104</v>
      </c>
      <c r="E329" s="354" t="s">
        <v>1018</v>
      </c>
      <c r="F329" s="452" t="s">
        <v>786</v>
      </c>
      <c r="G329" s="684" t="s">
        <v>1387</v>
      </c>
      <c r="H329" s="480" t="s">
        <v>1387</v>
      </c>
      <c r="I329" s="462"/>
      <c r="J329" s="455"/>
    </row>
    <row r="330" spans="1:10" ht="12.75">
      <c r="A330" s="452" t="s">
        <v>365</v>
      </c>
      <c r="B330" s="354" t="s">
        <v>793</v>
      </c>
      <c r="C330" s="452" t="s">
        <v>25</v>
      </c>
      <c r="D330" s="452" t="s">
        <v>104</v>
      </c>
      <c r="E330" s="354" t="s">
        <v>1018</v>
      </c>
      <c r="F330" s="452" t="s">
        <v>786</v>
      </c>
      <c r="G330" s="684" t="s">
        <v>1387</v>
      </c>
      <c r="H330" s="480" t="s">
        <v>1387</v>
      </c>
      <c r="I330" s="462"/>
      <c r="J330" s="455"/>
    </row>
    <row r="331" spans="1:10" ht="25.5">
      <c r="A331" s="452" t="s">
        <v>365</v>
      </c>
      <c r="B331" s="354" t="s">
        <v>1027</v>
      </c>
      <c r="C331" s="452" t="s">
        <v>25</v>
      </c>
      <c r="D331" s="452" t="s">
        <v>104</v>
      </c>
      <c r="E331" s="354" t="s">
        <v>1028</v>
      </c>
      <c r="F331" s="452" t="s">
        <v>788</v>
      </c>
      <c r="G331" s="684" t="s">
        <v>1387</v>
      </c>
      <c r="H331" s="480" t="s">
        <v>1387</v>
      </c>
      <c r="I331" s="462"/>
      <c r="J331" s="455"/>
    </row>
    <row r="332" spans="1:10" ht="25.5">
      <c r="A332" s="452" t="s">
        <v>365</v>
      </c>
      <c r="B332" s="354" t="s">
        <v>1029</v>
      </c>
      <c r="C332" s="452" t="s">
        <v>25</v>
      </c>
      <c r="D332" s="452" t="s">
        <v>104</v>
      </c>
      <c r="E332" s="354" t="s">
        <v>1030</v>
      </c>
      <c r="F332" s="452" t="s">
        <v>788</v>
      </c>
      <c r="G332" s="684" t="s">
        <v>1387</v>
      </c>
      <c r="H332" s="480" t="s">
        <v>1387</v>
      </c>
      <c r="I332" s="462"/>
      <c r="J332" s="455"/>
    </row>
    <row r="333" spans="1:10" ht="12.75">
      <c r="A333" s="452" t="s">
        <v>365</v>
      </c>
      <c r="B333" s="354" t="s">
        <v>948</v>
      </c>
      <c r="C333" s="452" t="s">
        <v>25</v>
      </c>
      <c r="D333" s="452" t="s">
        <v>104</v>
      </c>
      <c r="E333" s="354" t="s">
        <v>1018</v>
      </c>
      <c r="F333" s="452" t="s">
        <v>786</v>
      </c>
      <c r="G333" s="684" t="s">
        <v>1387</v>
      </c>
      <c r="H333" s="480" t="s">
        <v>1387</v>
      </c>
      <c r="I333" s="462"/>
      <c r="J333" s="455"/>
    </row>
    <row r="334" spans="1:10" ht="12.75">
      <c r="A334" s="452" t="s">
        <v>365</v>
      </c>
      <c r="B334" s="354" t="s">
        <v>948</v>
      </c>
      <c r="C334" s="452" t="s">
        <v>25</v>
      </c>
      <c r="D334" s="452" t="s">
        <v>104</v>
      </c>
      <c r="E334" s="354" t="s">
        <v>1031</v>
      </c>
      <c r="F334" s="452" t="s">
        <v>786</v>
      </c>
      <c r="G334" s="684" t="s">
        <v>1387</v>
      </c>
      <c r="H334" s="480" t="s">
        <v>1387</v>
      </c>
      <c r="I334" s="462"/>
      <c r="J334" s="455"/>
    </row>
    <row r="335" spans="1:10" ht="12.75">
      <c r="A335" s="452" t="s">
        <v>365</v>
      </c>
      <c r="B335" s="354" t="s">
        <v>795</v>
      </c>
      <c r="C335" s="452" t="s">
        <v>25</v>
      </c>
      <c r="D335" s="452" t="s">
        <v>104</v>
      </c>
      <c r="E335" s="354" t="s">
        <v>1018</v>
      </c>
      <c r="F335" s="452" t="s">
        <v>786</v>
      </c>
      <c r="G335" s="684" t="s">
        <v>1387</v>
      </c>
      <c r="H335" s="480" t="s">
        <v>1387</v>
      </c>
      <c r="I335" s="462"/>
      <c r="J335" s="455"/>
    </row>
    <row r="336" spans="1:10" ht="12.75">
      <c r="A336" s="452" t="s">
        <v>365</v>
      </c>
      <c r="B336" s="354" t="s">
        <v>824</v>
      </c>
      <c r="C336" s="452" t="s">
        <v>25</v>
      </c>
      <c r="D336" s="452" t="s">
        <v>104</v>
      </c>
      <c r="E336" s="354" t="s">
        <v>1032</v>
      </c>
      <c r="F336" s="452" t="s">
        <v>788</v>
      </c>
      <c r="G336" s="684" t="s">
        <v>1387</v>
      </c>
      <c r="H336" s="480" t="s">
        <v>1387</v>
      </c>
      <c r="I336" s="462"/>
      <c r="J336" s="455"/>
    </row>
    <row r="337" spans="1:10" ht="12.75">
      <c r="A337" s="452" t="s">
        <v>365</v>
      </c>
      <c r="B337" s="354" t="s">
        <v>1033</v>
      </c>
      <c r="C337" s="452" t="s">
        <v>25</v>
      </c>
      <c r="D337" s="452" t="s">
        <v>104</v>
      </c>
      <c r="E337" s="354" t="s">
        <v>1018</v>
      </c>
      <c r="F337" s="452" t="s">
        <v>786</v>
      </c>
      <c r="G337" s="684" t="s">
        <v>1387</v>
      </c>
      <c r="H337" s="480" t="s">
        <v>1387</v>
      </c>
      <c r="I337" s="462"/>
      <c r="J337" s="455"/>
    </row>
    <row r="338" spans="1:10" ht="12.75">
      <c r="A338" s="452" t="s">
        <v>365</v>
      </c>
      <c r="B338" s="354" t="s">
        <v>796</v>
      </c>
      <c r="C338" s="452" t="s">
        <v>25</v>
      </c>
      <c r="D338" s="452" t="s">
        <v>104</v>
      </c>
      <c r="E338" s="354" t="s">
        <v>1018</v>
      </c>
      <c r="F338" s="452" t="s">
        <v>786</v>
      </c>
      <c r="G338" s="684" t="s">
        <v>1387</v>
      </c>
      <c r="H338" s="480" t="s">
        <v>1387</v>
      </c>
      <c r="I338" s="462"/>
      <c r="J338" s="455"/>
    </row>
    <row r="339" spans="1:10" ht="12.75">
      <c r="A339" s="452" t="s">
        <v>365</v>
      </c>
      <c r="B339" s="354" t="s">
        <v>1034</v>
      </c>
      <c r="C339" s="452" t="s">
        <v>25</v>
      </c>
      <c r="D339" s="452" t="s">
        <v>104</v>
      </c>
      <c r="E339" s="354" t="s">
        <v>1018</v>
      </c>
      <c r="F339" s="452" t="s">
        <v>786</v>
      </c>
      <c r="G339" s="684" t="s">
        <v>1387</v>
      </c>
      <c r="H339" s="480" t="s">
        <v>1387</v>
      </c>
      <c r="I339" s="462"/>
      <c r="J339" s="455"/>
    </row>
    <row r="340" spans="1:10" ht="12.75">
      <c r="A340" s="452" t="s">
        <v>365</v>
      </c>
      <c r="B340" s="354" t="s">
        <v>1035</v>
      </c>
      <c r="C340" s="452" t="s">
        <v>25</v>
      </c>
      <c r="D340" s="452" t="s">
        <v>104</v>
      </c>
      <c r="E340" s="354" t="s">
        <v>1018</v>
      </c>
      <c r="F340" s="452" t="s">
        <v>786</v>
      </c>
      <c r="G340" s="684" t="s">
        <v>1387</v>
      </c>
      <c r="H340" s="480" t="s">
        <v>1387</v>
      </c>
      <c r="I340" s="462"/>
      <c r="J340" s="455"/>
    </row>
    <row r="341" spans="1:10" ht="12.75">
      <c r="A341" s="452" t="s">
        <v>365</v>
      </c>
      <c r="B341" s="354" t="s">
        <v>1036</v>
      </c>
      <c r="C341" s="452" t="s">
        <v>25</v>
      </c>
      <c r="D341" s="452" t="s">
        <v>104</v>
      </c>
      <c r="E341" s="354" t="s">
        <v>1018</v>
      </c>
      <c r="F341" s="452" t="s">
        <v>786</v>
      </c>
      <c r="G341" s="684" t="s">
        <v>1387</v>
      </c>
      <c r="H341" s="480" t="s">
        <v>1387</v>
      </c>
      <c r="I341" s="462"/>
      <c r="J341" s="455"/>
    </row>
    <row r="342" spans="1:10" ht="12.75">
      <c r="A342" s="452" t="s">
        <v>365</v>
      </c>
      <c r="B342" s="354" t="s">
        <v>1037</v>
      </c>
      <c r="C342" s="452" t="s">
        <v>25</v>
      </c>
      <c r="D342" s="452" t="s">
        <v>104</v>
      </c>
      <c r="E342" s="354" t="s">
        <v>1018</v>
      </c>
      <c r="F342" s="452" t="s">
        <v>788</v>
      </c>
      <c r="G342" s="684" t="s">
        <v>1387</v>
      </c>
      <c r="H342" s="480" t="s">
        <v>1387</v>
      </c>
      <c r="I342" s="462"/>
      <c r="J342" s="455"/>
    </row>
    <row r="343" spans="1:10" ht="12.75">
      <c r="A343" s="452" t="s">
        <v>365</v>
      </c>
      <c r="B343" s="354" t="s">
        <v>1038</v>
      </c>
      <c r="C343" s="452" t="s">
        <v>25</v>
      </c>
      <c r="D343" s="452" t="s">
        <v>104</v>
      </c>
      <c r="E343" s="354" t="s">
        <v>1018</v>
      </c>
      <c r="F343" s="452" t="s">
        <v>786</v>
      </c>
      <c r="G343" s="684" t="s">
        <v>1387</v>
      </c>
      <c r="H343" s="480" t="s">
        <v>1387</v>
      </c>
      <c r="I343" s="462"/>
      <c r="J343" s="455"/>
    </row>
    <row r="344" spans="1:10" ht="12.75">
      <c r="A344" s="452" t="s">
        <v>365</v>
      </c>
      <c r="B344" s="354" t="s">
        <v>960</v>
      </c>
      <c r="C344" s="452" t="s">
        <v>25</v>
      </c>
      <c r="D344" s="452" t="s">
        <v>104</v>
      </c>
      <c r="E344" s="354" t="s">
        <v>1018</v>
      </c>
      <c r="F344" s="452" t="s">
        <v>786</v>
      </c>
      <c r="G344" s="684" t="s">
        <v>1387</v>
      </c>
      <c r="H344" s="480" t="s">
        <v>1387</v>
      </c>
      <c r="I344" s="462"/>
      <c r="J344" s="455"/>
    </row>
    <row r="345" spans="1:10" ht="12.75">
      <c r="A345" s="452" t="s">
        <v>365</v>
      </c>
      <c r="B345" s="354" t="s">
        <v>961</v>
      </c>
      <c r="C345" s="452" t="s">
        <v>25</v>
      </c>
      <c r="D345" s="452" t="s">
        <v>104</v>
      </c>
      <c r="E345" s="354" t="s">
        <v>1018</v>
      </c>
      <c r="F345" s="452" t="s">
        <v>786</v>
      </c>
      <c r="G345" s="684" t="s">
        <v>1387</v>
      </c>
      <c r="H345" s="480" t="s">
        <v>1387</v>
      </c>
      <c r="I345" s="462"/>
      <c r="J345" s="455"/>
    </row>
    <row r="346" spans="1:10" ht="12.75">
      <c r="A346" s="452" t="s">
        <v>365</v>
      </c>
      <c r="B346" s="354" t="s">
        <v>884</v>
      </c>
      <c r="C346" s="452" t="s">
        <v>25</v>
      </c>
      <c r="D346" s="452" t="s">
        <v>104</v>
      </c>
      <c r="E346" s="354" t="s">
        <v>1018</v>
      </c>
      <c r="F346" s="452" t="s">
        <v>786</v>
      </c>
      <c r="G346" s="684" t="s">
        <v>1387</v>
      </c>
      <c r="H346" s="480" t="s">
        <v>1387</v>
      </c>
      <c r="I346" s="462"/>
      <c r="J346" s="455"/>
    </row>
    <row r="347" spans="1:10" ht="12.75">
      <c r="A347" s="452" t="s">
        <v>365</v>
      </c>
      <c r="B347" s="354" t="s">
        <v>1039</v>
      </c>
      <c r="C347" s="452" t="s">
        <v>25</v>
      </c>
      <c r="D347" s="452" t="s">
        <v>104</v>
      </c>
      <c r="E347" s="354" t="s">
        <v>1018</v>
      </c>
      <c r="F347" s="452" t="s">
        <v>786</v>
      </c>
      <c r="G347" s="684" t="s">
        <v>1387</v>
      </c>
      <c r="H347" s="480" t="s">
        <v>1387</v>
      </c>
      <c r="I347" s="462"/>
      <c r="J347" s="455"/>
    </row>
    <row r="348" spans="1:10" ht="12.75">
      <c r="A348" s="452" t="s">
        <v>365</v>
      </c>
      <c r="B348" s="354" t="s">
        <v>968</v>
      </c>
      <c r="C348" s="452" t="s">
        <v>25</v>
      </c>
      <c r="D348" s="452" t="s">
        <v>104</v>
      </c>
      <c r="E348" s="354" t="s">
        <v>1018</v>
      </c>
      <c r="F348" s="452" t="s">
        <v>788</v>
      </c>
      <c r="G348" s="684" t="s">
        <v>1387</v>
      </c>
      <c r="H348" s="480" t="s">
        <v>1387</v>
      </c>
      <c r="I348" s="462"/>
      <c r="J348" s="455"/>
    </row>
    <row r="349" spans="1:10" ht="25.5">
      <c r="A349" s="452" t="s">
        <v>365</v>
      </c>
      <c r="B349" s="354" t="s">
        <v>886</v>
      </c>
      <c r="C349" s="452" t="s">
        <v>25</v>
      </c>
      <c r="D349" s="452" t="s">
        <v>104</v>
      </c>
      <c r="E349" s="354" t="s">
        <v>1040</v>
      </c>
      <c r="F349" s="452" t="s">
        <v>788</v>
      </c>
      <c r="G349" s="684" t="s">
        <v>1387</v>
      </c>
      <c r="H349" s="480" t="s">
        <v>1387</v>
      </c>
      <c r="I349" s="462"/>
      <c r="J349" s="455"/>
    </row>
    <row r="350" spans="1:10" ht="25.5">
      <c r="A350" s="452" t="s">
        <v>365</v>
      </c>
      <c r="B350" s="354" t="s">
        <v>887</v>
      </c>
      <c r="C350" s="452" t="s">
        <v>25</v>
      </c>
      <c r="D350" s="452" t="s">
        <v>104</v>
      </c>
      <c r="E350" s="354" t="s">
        <v>1040</v>
      </c>
      <c r="F350" s="452" t="s">
        <v>788</v>
      </c>
      <c r="G350" s="684" t="s">
        <v>1387</v>
      </c>
      <c r="H350" s="480" t="s">
        <v>1387</v>
      </c>
      <c r="I350" s="462"/>
      <c r="J350" s="455"/>
    </row>
    <row r="351" spans="1:10" ht="12.75">
      <c r="A351" s="452" t="s">
        <v>365</v>
      </c>
      <c r="B351" s="354" t="s">
        <v>105</v>
      </c>
      <c r="C351" s="452" t="s">
        <v>25</v>
      </c>
      <c r="D351" s="452" t="s">
        <v>104</v>
      </c>
      <c r="E351" s="354" t="s">
        <v>1018</v>
      </c>
      <c r="F351" s="452" t="s">
        <v>786</v>
      </c>
      <c r="G351" s="684" t="s">
        <v>1387</v>
      </c>
      <c r="H351" s="480" t="s">
        <v>1387</v>
      </c>
      <c r="I351" s="462"/>
      <c r="J351" s="455"/>
    </row>
    <row r="352" spans="1:10" ht="25.5">
      <c r="A352" s="452" t="s">
        <v>365</v>
      </c>
      <c r="B352" s="354" t="s">
        <v>799</v>
      </c>
      <c r="C352" s="452" t="s">
        <v>25</v>
      </c>
      <c r="D352" s="452" t="s">
        <v>104</v>
      </c>
      <c r="E352" s="354" t="s">
        <v>1041</v>
      </c>
      <c r="F352" s="452" t="s">
        <v>788</v>
      </c>
      <c r="G352" s="684" t="s">
        <v>1387</v>
      </c>
      <c r="H352" s="480" t="s">
        <v>1387</v>
      </c>
      <c r="I352" s="462"/>
      <c r="J352" s="455"/>
    </row>
    <row r="353" spans="1:10" ht="25.5">
      <c r="A353" s="452" t="s">
        <v>365</v>
      </c>
      <c r="B353" s="354" t="s">
        <v>1042</v>
      </c>
      <c r="C353" s="452" t="s">
        <v>25</v>
      </c>
      <c r="D353" s="452" t="s">
        <v>104</v>
      </c>
      <c r="E353" s="354" t="s">
        <v>1030</v>
      </c>
      <c r="F353" s="452" t="s">
        <v>788</v>
      </c>
      <c r="G353" s="684" t="s">
        <v>1387</v>
      </c>
      <c r="H353" s="480" t="s">
        <v>1387</v>
      </c>
      <c r="I353" s="462"/>
      <c r="J353" s="455"/>
    </row>
    <row r="354" spans="1:10" ht="12.75">
      <c r="A354" s="452" t="s">
        <v>365</v>
      </c>
      <c r="B354" s="354" t="s">
        <v>894</v>
      </c>
      <c r="C354" s="452" t="s">
        <v>25</v>
      </c>
      <c r="D354" s="452" t="s">
        <v>104</v>
      </c>
      <c r="E354" s="354" t="s">
        <v>1018</v>
      </c>
      <c r="F354" s="452" t="s">
        <v>786</v>
      </c>
      <c r="G354" s="684" t="s">
        <v>1387</v>
      </c>
      <c r="H354" s="480" t="s">
        <v>1387</v>
      </c>
      <c r="I354" s="462"/>
      <c r="J354" s="455"/>
    </row>
    <row r="355" spans="1:10" ht="12.75">
      <c r="A355" s="452" t="s">
        <v>365</v>
      </c>
      <c r="B355" s="354" t="s">
        <v>895</v>
      </c>
      <c r="C355" s="452" t="s">
        <v>25</v>
      </c>
      <c r="D355" s="452" t="s">
        <v>104</v>
      </c>
      <c r="E355" s="354" t="s">
        <v>1018</v>
      </c>
      <c r="F355" s="452" t="s">
        <v>786</v>
      </c>
      <c r="G355" s="684" t="s">
        <v>1387</v>
      </c>
      <c r="H355" s="480" t="s">
        <v>1387</v>
      </c>
      <c r="I355" s="462"/>
      <c r="J355" s="455"/>
    </row>
    <row r="356" spans="1:10" ht="12.75">
      <c r="A356" s="452" t="s">
        <v>365</v>
      </c>
      <c r="B356" s="354" t="s">
        <v>977</v>
      </c>
      <c r="C356" s="452" t="s">
        <v>25</v>
      </c>
      <c r="D356" s="452" t="s">
        <v>104</v>
      </c>
      <c r="E356" s="354" t="s">
        <v>1018</v>
      </c>
      <c r="F356" s="452" t="s">
        <v>786</v>
      </c>
      <c r="G356" s="684" t="s">
        <v>1387</v>
      </c>
      <c r="H356" s="480" t="s">
        <v>1387</v>
      </c>
      <c r="I356" s="462"/>
      <c r="J356" s="455"/>
    </row>
    <row r="357" spans="1:10" ht="12.75">
      <c r="A357" s="452" t="s">
        <v>365</v>
      </c>
      <c r="B357" s="354" t="s">
        <v>979</v>
      </c>
      <c r="C357" s="452" t="s">
        <v>25</v>
      </c>
      <c r="D357" s="452" t="s">
        <v>104</v>
      </c>
      <c r="E357" s="354" t="s">
        <v>1018</v>
      </c>
      <c r="F357" s="452" t="s">
        <v>786</v>
      </c>
      <c r="G357" s="684" t="s">
        <v>1387</v>
      </c>
      <c r="H357" s="480" t="s">
        <v>1387</v>
      </c>
      <c r="I357" s="462"/>
      <c r="J357" s="455"/>
    </row>
    <row r="358" spans="1:10" ht="12.75">
      <c r="A358" s="452" t="s">
        <v>365</v>
      </c>
      <c r="B358" s="354" t="s">
        <v>980</v>
      </c>
      <c r="C358" s="452" t="s">
        <v>25</v>
      </c>
      <c r="D358" s="452" t="s">
        <v>104</v>
      </c>
      <c r="E358" s="354" t="s">
        <v>1018</v>
      </c>
      <c r="F358" s="452" t="s">
        <v>786</v>
      </c>
      <c r="G358" s="684" t="s">
        <v>1387</v>
      </c>
      <c r="H358" s="480" t="s">
        <v>1387</v>
      </c>
      <c r="I358" s="462"/>
      <c r="J358" s="455"/>
    </row>
    <row r="359" spans="1:10" ht="12.75">
      <c r="A359" s="452" t="s">
        <v>365</v>
      </c>
      <c r="B359" s="354" t="s">
        <v>981</v>
      </c>
      <c r="C359" s="452" t="s">
        <v>25</v>
      </c>
      <c r="D359" s="452" t="s">
        <v>104</v>
      </c>
      <c r="E359" s="354" t="s">
        <v>1018</v>
      </c>
      <c r="F359" s="452" t="s">
        <v>786</v>
      </c>
      <c r="G359" s="684" t="s">
        <v>1387</v>
      </c>
      <c r="H359" s="480" t="s">
        <v>1387</v>
      </c>
      <c r="I359" s="462"/>
      <c r="J359" s="455"/>
    </row>
    <row r="360" spans="1:10" ht="12.75">
      <c r="A360" s="452" t="s">
        <v>365</v>
      </c>
      <c r="B360" s="354" t="s">
        <v>101</v>
      </c>
      <c r="C360" s="452" t="s">
        <v>25</v>
      </c>
      <c r="D360" s="452" t="s">
        <v>104</v>
      </c>
      <c r="E360" s="354" t="s">
        <v>1018</v>
      </c>
      <c r="F360" s="452" t="s">
        <v>786</v>
      </c>
      <c r="G360" s="684" t="s">
        <v>1387</v>
      </c>
      <c r="H360" s="480" t="s">
        <v>1387</v>
      </c>
      <c r="I360" s="462"/>
      <c r="J360" s="455"/>
    </row>
    <row r="361" spans="1:10" ht="12.75">
      <c r="A361" s="452" t="s">
        <v>365</v>
      </c>
      <c r="B361" s="354" t="s">
        <v>985</v>
      </c>
      <c r="C361" s="452" t="s">
        <v>25</v>
      </c>
      <c r="D361" s="452" t="s">
        <v>104</v>
      </c>
      <c r="E361" s="354" t="s">
        <v>1018</v>
      </c>
      <c r="F361" s="452" t="s">
        <v>788</v>
      </c>
      <c r="G361" s="684" t="s">
        <v>1387</v>
      </c>
      <c r="H361" s="480" t="s">
        <v>1387</v>
      </c>
      <c r="I361" s="462"/>
      <c r="J361" s="455"/>
    </row>
    <row r="362" spans="1:10" ht="12.75">
      <c r="A362" s="452" t="s">
        <v>365</v>
      </c>
      <c r="B362" s="354" t="s">
        <v>1043</v>
      </c>
      <c r="C362" s="452" t="s">
        <v>25</v>
      </c>
      <c r="D362" s="452" t="s">
        <v>104</v>
      </c>
      <c r="E362" s="354" t="s">
        <v>1018</v>
      </c>
      <c r="F362" s="452" t="s">
        <v>786</v>
      </c>
      <c r="G362" s="684" t="s">
        <v>1387</v>
      </c>
      <c r="H362" s="480" t="s">
        <v>1387</v>
      </c>
      <c r="I362" s="462"/>
      <c r="J362" s="455"/>
    </row>
    <row r="363" spans="1:10" ht="12.75">
      <c r="A363" s="452" t="s">
        <v>365</v>
      </c>
      <c r="B363" s="354" t="s">
        <v>1044</v>
      </c>
      <c r="C363" s="452" t="s">
        <v>25</v>
      </c>
      <c r="D363" s="452" t="s">
        <v>104</v>
      </c>
      <c r="E363" s="354" t="s">
        <v>1018</v>
      </c>
      <c r="F363" s="452" t="s">
        <v>786</v>
      </c>
      <c r="G363" s="684" t="s">
        <v>1387</v>
      </c>
      <c r="H363" s="480" t="s">
        <v>1387</v>
      </c>
      <c r="I363" s="462"/>
      <c r="J363" s="455"/>
    </row>
    <row r="364" spans="1:10" ht="12.75">
      <c r="A364" s="452" t="s">
        <v>365</v>
      </c>
      <c r="B364" s="354" t="s">
        <v>1045</v>
      </c>
      <c r="C364" s="452" t="s">
        <v>25</v>
      </c>
      <c r="D364" s="452" t="s">
        <v>104</v>
      </c>
      <c r="E364" s="354" t="s">
        <v>1018</v>
      </c>
      <c r="F364" s="452" t="s">
        <v>788</v>
      </c>
      <c r="G364" s="684" t="s">
        <v>1387</v>
      </c>
      <c r="H364" s="480" t="s">
        <v>1387</v>
      </c>
      <c r="I364" s="462"/>
      <c r="J364" s="455"/>
    </row>
    <row r="365" spans="1:10" ht="25.5">
      <c r="A365" s="452" t="s">
        <v>365</v>
      </c>
      <c r="B365" s="354" t="s">
        <v>86</v>
      </c>
      <c r="C365" s="452" t="s">
        <v>25</v>
      </c>
      <c r="D365" s="452" t="s">
        <v>104</v>
      </c>
      <c r="E365" s="354" t="s">
        <v>1018</v>
      </c>
      <c r="F365" s="452" t="s">
        <v>786</v>
      </c>
      <c r="G365" s="684" t="s">
        <v>1387</v>
      </c>
      <c r="H365" s="480" t="s">
        <v>1387</v>
      </c>
      <c r="I365" s="462"/>
      <c r="J365" s="455"/>
    </row>
    <row r="366" spans="1:10" ht="12.75">
      <c r="A366" s="452" t="s">
        <v>365</v>
      </c>
      <c r="B366" s="354" t="s">
        <v>1046</v>
      </c>
      <c r="C366" s="452" t="s">
        <v>25</v>
      </c>
      <c r="D366" s="452" t="s">
        <v>104</v>
      </c>
      <c r="E366" s="354" t="s">
        <v>1047</v>
      </c>
      <c r="F366" s="452" t="s">
        <v>788</v>
      </c>
      <c r="G366" s="684" t="s">
        <v>1387</v>
      </c>
      <c r="H366" s="480" t="s">
        <v>1387</v>
      </c>
      <c r="I366" s="462"/>
      <c r="J366" s="455"/>
    </row>
    <row r="367" spans="1:10" ht="12.75">
      <c r="A367" s="452" t="s">
        <v>365</v>
      </c>
      <c r="B367" s="354" t="s">
        <v>995</v>
      </c>
      <c r="C367" s="452" t="s">
        <v>25</v>
      </c>
      <c r="D367" s="452" t="s">
        <v>104</v>
      </c>
      <c r="E367" s="354" t="s">
        <v>1018</v>
      </c>
      <c r="F367" s="452" t="s">
        <v>786</v>
      </c>
      <c r="G367" s="684" t="s">
        <v>1387</v>
      </c>
      <c r="H367" s="480" t="s">
        <v>1387</v>
      </c>
      <c r="I367" s="462"/>
      <c r="J367" s="455"/>
    </row>
    <row r="368" spans="1:10" ht="12.75">
      <c r="A368" s="452" t="s">
        <v>365</v>
      </c>
      <c r="B368" s="354" t="s">
        <v>1048</v>
      </c>
      <c r="C368" s="452" t="s">
        <v>25</v>
      </c>
      <c r="D368" s="452" t="s">
        <v>104</v>
      </c>
      <c r="E368" s="354" t="s">
        <v>1018</v>
      </c>
      <c r="F368" s="452" t="s">
        <v>786</v>
      </c>
      <c r="G368" s="684" t="s">
        <v>1387</v>
      </c>
      <c r="H368" s="480" t="s">
        <v>1387</v>
      </c>
      <c r="I368" s="462"/>
      <c r="J368" s="455"/>
    </row>
    <row r="369" spans="1:10" ht="12.75">
      <c r="A369" s="452" t="s">
        <v>365</v>
      </c>
      <c r="B369" s="354" t="s">
        <v>1049</v>
      </c>
      <c r="C369" s="452" t="s">
        <v>25</v>
      </c>
      <c r="D369" s="452" t="s">
        <v>104</v>
      </c>
      <c r="E369" s="354" t="s">
        <v>1018</v>
      </c>
      <c r="F369" s="452" t="s">
        <v>786</v>
      </c>
      <c r="G369" s="684" t="s">
        <v>1387</v>
      </c>
      <c r="H369" s="480" t="s">
        <v>1387</v>
      </c>
      <c r="I369" s="462"/>
      <c r="J369" s="455"/>
    </row>
    <row r="370" spans="1:10" ht="25.5">
      <c r="A370" s="452" t="s">
        <v>365</v>
      </c>
      <c r="B370" s="354" t="s">
        <v>837</v>
      </c>
      <c r="C370" s="452" t="s">
        <v>25</v>
      </c>
      <c r="D370" s="452" t="s">
        <v>104</v>
      </c>
      <c r="E370" s="354" t="s">
        <v>1031</v>
      </c>
      <c r="F370" s="452" t="s">
        <v>786</v>
      </c>
      <c r="G370" s="684" t="s">
        <v>1387</v>
      </c>
      <c r="H370" s="480" t="s">
        <v>1387</v>
      </c>
      <c r="I370" s="462"/>
      <c r="J370" s="455"/>
    </row>
    <row r="371" spans="1:10" ht="25.5">
      <c r="A371" s="452" t="s">
        <v>365</v>
      </c>
      <c r="B371" s="354" t="s">
        <v>996</v>
      </c>
      <c r="C371" s="452" t="s">
        <v>25</v>
      </c>
      <c r="D371" s="452" t="s">
        <v>104</v>
      </c>
      <c r="E371" s="354" t="s">
        <v>1018</v>
      </c>
      <c r="F371" s="452" t="s">
        <v>786</v>
      </c>
      <c r="G371" s="684" t="s">
        <v>1387</v>
      </c>
      <c r="H371" s="480" t="s">
        <v>1387</v>
      </c>
      <c r="I371" s="462"/>
      <c r="J371" s="455"/>
    </row>
    <row r="372" spans="1:10" ht="12.75">
      <c r="A372" s="452" t="s">
        <v>365</v>
      </c>
      <c r="B372" s="354" t="s">
        <v>1050</v>
      </c>
      <c r="C372" s="452" t="s">
        <v>25</v>
      </c>
      <c r="D372" s="452" t="s">
        <v>104</v>
      </c>
      <c r="E372" s="354" t="s">
        <v>1018</v>
      </c>
      <c r="F372" s="452" t="s">
        <v>786</v>
      </c>
      <c r="G372" s="684" t="s">
        <v>1387</v>
      </c>
      <c r="H372" s="480" t="s">
        <v>1387</v>
      </c>
      <c r="I372" s="462"/>
      <c r="J372" s="455"/>
    </row>
    <row r="373" spans="1:10" ht="25.5">
      <c r="A373" s="452" t="s">
        <v>365</v>
      </c>
      <c r="B373" s="354" t="s">
        <v>805</v>
      </c>
      <c r="C373" s="452" t="s">
        <v>25</v>
      </c>
      <c r="D373" s="452" t="s">
        <v>104</v>
      </c>
      <c r="E373" s="354" t="s">
        <v>1030</v>
      </c>
      <c r="F373" s="452" t="s">
        <v>786</v>
      </c>
      <c r="G373" s="684" t="s">
        <v>1387</v>
      </c>
      <c r="H373" s="480" t="s">
        <v>1387</v>
      </c>
      <c r="I373" s="462"/>
      <c r="J373" s="455"/>
    </row>
    <row r="374" spans="1:10" ht="25.5">
      <c r="A374" s="452" t="s">
        <v>365</v>
      </c>
      <c r="B374" s="354" t="s">
        <v>1000</v>
      </c>
      <c r="C374" s="452" t="s">
        <v>25</v>
      </c>
      <c r="D374" s="452" t="s">
        <v>104</v>
      </c>
      <c r="E374" s="354" t="s">
        <v>1030</v>
      </c>
      <c r="F374" s="452" t="s">
        <v>786</v>
      </c>
      <c r="G374" s="684" t="s">
        <v>1387</v>
      </c>
      <c r="H374" s="480" t="s">
        <v>1387</v>
      </c>
      <c r="I374" s="462"/>
      <c r="J374" s="455"/>
    </row>
    <row r="375" spans="1:10" ht="12.75">
      <c r="A375" s="452" t="s">
        <v>365</v>
      </c>
      <c r="B375" s="354" t="s">
        <v>1051</v>
      </c>
      <c r="C375" s="452" t="s">
        <v>25</v>
      </c>
      <c r="D375" s="452" t="s">
        <v>104</v>
      </c>
      <c r="E375" s="354" t="s">
        <v>1018</v>
      </c>
      <c r="F375" s="452" t="s">
        <v>786</v>
      </c>
      <c r="G375" s="684" t="s">
        <v>1387</v>
      </c>
      <c r="H375" s="480" t="s">
        <v>1387</v>
      </c>
      <c r="I375" s="462"/>
      <c r="J375" s="455"/>
    </row>
    <row r="376" spans="1:10" ht="12.75">
      <c r="A376" s="452" t="s">
        <v>365</v>
      </c>
      <c r="B376" s="354" t="s">
        <v>1052</v>
      </c>
      <c r="C376" s="452" t="s">
        <v>25</v>
      </c>
      <c r="D376" s="452" t="s">
        <v>104</v>
      </c>
      <c r="E376" s="354" t="s">
        <v>1018</v>
      </c>
      <c r="F376" s="452" t="s">
        <v>786</v>
      </c>
      <c r="G376" s="684" t="s">
        <v>1387</v>
      </c>
      <c r="H376" s="480" t="s">
        <v>1387</v>
      </c>
      <c r="I376" s="462"/>
      <c r="J376" s="455"/>
    </row>
    <row r="377" spans="1:10" ht="12.75">
      <c r="A377" s="452" t="s">
        <v>365</v>
      </c>
      <c r="B377" s="354" t="s">
        <v>1053</v>
      </c>
      <c r="C377" s="452" t="s">
        <v>25</v>
      </c>
      <c r="D377" s="452" t="s">
        <v>104</v>
      </c>
      <c r="E377" s="354" t="s">
        <v>1018</v>
      </c>
      <c r="F377" s="452" t="s">
        <v>786</v>
      </c>
      <c r="G377" s="684" t="s">
        <v>1387</v>
      </c>
      <c r="H377" s="480" t="s">
        <v>1387</v>
      </c>
      <c r="I377" s="462"/>
      <c r="J377" s="455"/>
    </row>
    <row r="378" spans="1:10" ht="12.75">
      <c r="A378" s="452" t="s">
        <v>365</v>
      </c>
      <c r="B378" s="354" t="s">
        <v>1054</v>
      </c>
      <c r="C378" s="452" t="s">
        <v>25</v>
      </c>
      <c r="D378" s="452" t="s">
        <v>104</v>
      </c>
      <c r="E378" s="354" t="s">
        <v>1018</v>
      </c>
      <c r="F378" s="452" t="s">
        <v>786</v>
      </c>
      <c r="G378" s="684" t="s">
        <v>1387</v>
      </c>
      <c r="H378" s="480" t="s">
        <v>1387</v>
      </c>
      <c r="I378" s="462"/>
      <c r="J378" s="455"/>
    </row>
    <row r="379" spans="1:10" ht="12.75">
      <c r="A379" s="452" t="s">
        <v>365</v>
      </c>
      <c r="B379" s="354" t="s">
        <v>1055</v>
      </c>
      <c r="C379" s="452" t="s">
        <v>25</v>
      </c>
      <c r="D379" s="452" t="s">
        <v>104</v>
      </c>
      <c r="E379" s="354" t="s">
        <v>1018</v>
      </c>
      <c r="F379" s="452" t="s">
        <v>788</v>
      </c>
      <c r="G379" s="684" t="s">
        <v>1387</v>
      </c>
      <c r="H379" s="480" t="s">
        <v>1387</v>
      </c>
      <c r="I379" s="462"/>
      <c r="J379" s="455"/>
    </row>
    <row r="380" spans="1:10" ht="12.75">
      <c r="A380" s="452" t="s">
        <v>365</v>
      </c>
      <c r="B380" s="354" t="s">
        <v>1003</v>
      </c>
      <c r="C380" s="452" t="s">
        <v>25</v>
      </c>
      <c r="D380" s="452" t="s">
        <v>104</v>
      </c>
      <c r="E380" s="354" t="s">
        <v>1018</v>
      </c>
      <c r="F380" s="452" t="s">
        <v>786</v>
      </c>
      <c r="G380" s="684" t="s">
        <v>1387</v>
      </c>
      <c r="H380" s="480" t="s">
        <v>1387</v>
      </c>
      <c r="I380" s="462"/>
      <c r="J380" s="455"/>
    </row>
    <row r="381" spans="1:10" ht="12.75">
      <c r="A381" s="452" t="s">
        <v>365</v>
      </c>
      <c r="B381" s="354" t="s">
        <v>1056</v>
      </c>
      <c r="C381" s="452" t="s">
        <v>25</v>
      </c>
      <c r="D381" s="452" t="s">
        <v>104</v>
      </c>
      <c r="E381" s="354" t="s">
        <v>1018</v>
      </c>
      <c r="F381" s="452" t="s">
        <v>788</v>
      </c>
      <c r="G381" s="684" t="s">
        <v>1387</v>
      </c>
      <c r="H381" s="480" t="s">
        <v>1387</v>
      </c>
      <c r="I381" s="462"/>
      <c r="J381" s="455"/>
    </row>
    <row r="382" spans="1:10" ht="12.75">
      <c r="A382" s="452" t="s">
        <v>365</v>
      </c>
      <c r="B382" s="354" t="s">
        <v>841</v>
      </c>
      <c r="C382" s="452" t="s">
        <v>25</v>
      </c>
      <c r="D382" s="452" t="s">
        <v>104</v>
      </c>
      <c r="E382" s="354" t="s">
        <v>1018</v>
      </c>
      <c r="F382" s="452" t="s">
        <v>786</v>
      </c>
      <c r="G382" s="684" t="s">
        <v>1387</v>
      </c>
      <c r="H382" s="480" t="s">
        <v>1387</v>
      </c>
      <c r="I382" s="462"/>
      <c r="J382" s="455"/>
    </row>
    <row r="383" spans="1:10" ht="12.75">
      <c r="A383" s="452" t="s">
        <v>365</v>
      </c>
      <c r="B383" s="354" t="s">
        <v>1057</v>
      </c>
      <c r="C383" s="452" t="s">
        <v>25</v>
      </c>
      <c r="D383" s="452" t="s">
        <v>104</v>
      </c>
      <c r="E383" s="354" t="s">
        <v>1018</v>
      </c>
      <c r="F383" s="452" t="s">
        <v>786</v>
      </c>
      <c r="G383" s="684" t="s">
        <v>1387</v>
      </c>
      <c r="H383" s="480" t="s">
        <v>1387</v>
      </c>
      <c r="I383" s="462"/>
      <c r="J383" s="455"/>
    </row>
    <row r="384" spans="1:10" ht="12.75">
      <c r="A384" s="452" t="s">
        <v>365</v>
      </c>
      <c r="B384" s="354" t="s">
        <v>1008</v>
      </c>
      <c r="C384" s="452" t="s">
        <v>25</v>
      </c>
      <c r="D384" s="452" t="s">
        <v>104</v>
      </c>
      <c r="E384" s="354" t="s">
        <v>1018</v>
      </c>
      <c r="F384" s="452" t="s">
        <v>788</v>
      </c>
      <c r="G384" s="684" t="s">
        <v>1387</v>
      </c>
      <c r="H384" s="480" t="s">
        <v>1387</v>
      </c>
      <c r="I384" s="462"/>
      <c r="J384" s="455"/>
    </row>
    <row r="385" spans="1:10" ht="12.75">
      <c r="A385" s="452" t="s">
        <v>365</v>
      </c>
      <c r="B385" s="354" t="s">
        <v>912</v>
      </c>
      <c r="C385" s="452" t="s">
        <v>25</v>
      </c>
      <c r="D385" s="452" t="s">
        <v>104</v>
      </c>
      <c r="E385" s="354" t="s">
        <v>1018</v>
      </c>
      <c r="F385" s="452" t="s">
        <v>786</v>
      </c>
      <c r="G385" s="684" t="s">
        <v>1387</v>
      </c>
      <c r="H385" s="480" t="s">
        <v>1387</v>
      </c>
      <c r="I385" s="462"/>
      <c r="J385" s="455"/>
    </row>
    <row r="386" spans="1:10" ht="25.5">
      <c r="A386" s="452" t="s">
        <v>365</v>
      </c>
      <c r="B386" s="354" t="s">
        <v>117</v>
      </c>
      <c r="C386" s="452" t="s">
        <v>25</v>
      </c>
      <c r="D386" s="452" t="s">
        <v>104</v>
      </c>
      <c r="E386" s="354" t="s">
        <v>1058</v>
      </c>
      <c r="F386" s="452" t="s">
        <v>786</v>
      </c>
      <c r="G386" s="684" t="s">
        <v>1387</v>
      </c>
      <c r="H386" s="480" t="s">
        <v>1387</v>
      </c>
      <c r="I386" s="462"/>
      <c r="J386" s="455"/>
    </row>
    <row r="387" spans="1:10" ht="12.75">
      <c r="A387" s="452" t="s">
        <v>365</v>
      </c>
      <c r="B387" s="354" t="s">
        <v>1059</v>
      </c>
      <c r="C387" s="452" t="s">
        <v>25</v>
      </c>
      <c r="D387" s="452" t="s">
        <v>104</v>
      </c>
      <c r="E387" s="354" t="s">
        <v>1060</v>
      </c>
      <c r="F387" s="452" t="s">
        <v>788</v>
      </c>
      <c r="G387" s="684" t="s">
        <v>1387</v>
      </c>
      <c r="H387" s="480" t="s">
        <v>1387</v>
      </c>
      <c r="I387" s="462"/>
      <c r="J387" s="455"/>
    </row>
    <row r="388" spans="1:10" ht="12.75">
      <c r="A388" s="452" t="s">
        <v>365</v>
      </c>
      <c r="B388" s="354" t="s">
        <v>1061</v>
      </c>
      <c r="C388" s="452" t="s">
        <v>25</v>
      </c>
      <c r="D388" s="452" t="s">
        <v>104</v>
      </c>
      <c r="E388" s="354" t="s">
        <v>1018</v>
      </c>
      <c r="F388" s="452" t="s">
        <v>786</v>
      </c>
      <c r="G388" s="684" t="s">
        <v>1387</v>
      </c>
      <c r="H388" s="480" t="s">
        <v>1387</v>
      </c>
      <c r="I388" s="462"/>
      <c r="J388" s="455"/>
    </row>
    <row r="389" spans="1:10" ht="12.75">
      <c r="A389" s="452" t="s">
        <v>365</v>
      </c>
      <c r="B389" s="354" t="s">
        <v>1062</v>
      </c>
      <c r="C389" s="452" t="s">
        <v>25</v>
      </c>
      <c r="D389" s="452" t="s">
        <v>104</v>
      </c>
      <c r="E389" s="354" t="s">
        <v>1018</v>
      </c>
      <c r="F389" s="452" t="s">
        <v>786</v>
      </c>
      <c r="G389" s="684" t="s">
        <v>1387</v>
      </c>
      <c r="H389" s="480" t="s">
        <v>1387</v>
      </c>
      <c r="I389" s="462"/>
      <c r="J389" s="455"/>
    </row>
    <row r="390" spans="1:10" ht="12.75">
      <c r="A390" s="452" t="s">
        <v>365</v>
      </c>
      <c r="B390" s="354" t="s">
        <v>1063</v>
      </c>
      <c r="C390" s="452" t="s">
        <v>25</v>
      </c>
      <c r="D390" s="452" t="s">
        <v>104</v>
      </c>
      <c r="E390" s="354" t="s">
        <v>1018</v>
      </c>
      <c r="F390" s="452" t="s">
        <v>786</v>
      </c>
      <c r="G390" s="684" t="s">
        <v>1387</v>
      </c>
      <c r="H390" s="480" t="s">
        <v>1387</v>
      </c>
      <c r="I390" s="462"/>
      <c r="J390" s="455"/>
    </row>
    <row r="391" spans="1:10" ht="12.75">
      <c r="A391" s="452" t="s">
        <v>365</v>
      </c>
      <c r="B391" s="354" t="s">
        <v>1064</v>
      </c>
      <c r="C391" s="452" t="s">
        <v>25</v>
      </c>
      <c r="D391" s="452" t="s">
        <v>104</v>
      </c>
      <c r="E391" s="354" t="s">
        <v>1018</v>
      </c>
      <c r="F391" s="452" t="s">
        <v>786</v>
      </c>
      <c r="G391" s="684" t="s">
        <v>1387</v>
      </c>
      <c r="H391" s="480" t="s">
        <v>1387</v>
      </c>
      <c r="I391" s="462"/>
      <c r="J391" s="455"/>
    </row>
    <row r="392" spans="1:10" ht="25.5">
      <c r="A392" s="452" t="s">
        <v>365</v>
      </c>
      <c r="B392" s="354" t="s">
        <v>1065</v>
      </c>
      <c r="C392" s="452" t="s">
        <v>25</v>
      </c>
      <c r="D392" s="452" t="s">
        <v>104</v>
      </c>
      <c r="E392" s="354" t="s">
        <v>1066</v>
      </c>
      <c r="F392" s="452" t="s">
        <v>788</v>
      </c>
      <c r="G392" s="684" t="s">
        <v>1387</v>
      </c>
      <c r="H392" s="480" t="s">
        <v>1387</v>
      </c>
      <c r="I392" s="462"/>
      <c r="J392" s="455"/>
    </row>
    <row r="393" spans="1:10" ht="12.75">
      <c r="A393" s="452" t="s">
        <v>365</v>
      </c>
      <c r="B393" s="354" t="s">
        <v>844</v>
      </c>
      <c r="C393" s="452" t="s">
        <v>25</v>
      </c>
      <c r="D393" s="452" t="s">
        <v>104</v>
      </c>
      <c r="E393" s="354" t="s">
        <v>1031</v>
      </c>
      <c r="F393" s="452" t="s">
        <v>786</v>
      </c>
      <c r="G393" s="684" t="s">
        <v>1387</v>
      </c>
      <c r="H393" s="480" t="s">
        <v>1387</v>
      </c>
      <c r="I393" s="462"/>
      <c r="J393" s="455"/>
    </row>
    <row r="394" spans="1:10" ht="12.75">
      <c r="A394" s="452" t="s">
        <v>365</v>
      </c>
      <c r="B394" s="354" t="s">
        <v>915</v>
      </c>
      <c r="C394" s="452" t="s">
        <v>25</v>
      </c>
      <c r="D394" s="452" t="s">
        <v>104</v>
      </c>
      <c r="E394" s="354" t="s">
        <v>1031</v>
      </c>
      <c r="F394" s="452" t="s">
        <v>786</v>
      </c>
      <c r="G394" s="684" t="s">
        <v>1387</v>
      </c>
      <c r="H394" s="480" t="s">
        <v>1387</v>
      </c>
      <c r="I394" s="462"/>
      <c r="J394" s="455"/>
    </row>
    <row r="395" spans="1:10" ht="12.75">
      <c r="A395" s="452" t="s">
        <v>365</v>
      </c>
      <c r="B395" s="354" t="s">
        <v>915</v>
      </c>
      <c r="C395" s="452" t="s">
        <v>25</v>
      </c>
      <c r="D395" s="452" t="s">
        <v>104</v>
      </c>
      <c r="E395" s="354" t="s">
        <v>1018</v>
      </c>
      <c r="F395" s="452" t="s">
        <v>786</v>
      </c>
      <c r="G395" s="684" t="s">
        <v>1387</v>
      </c>
      <c r="H395" s="480" t="s">
        <v>1387</v>
      </c>
      <c r="I395" s="462"/>
      <c r="J395" s="455"/>
    </row>
    <row r="396" spans="1:10" ht="12.75">
      <c r="A396" s="452" t="s">
        <v>365</v>
      </c>
      <c r="B396" s="354" t="s">
        <v>1067</v>
      </c>
      <c r="C396" s="452" t="s">
        <v>25</v>
      </c>
      <c r="D396" s="452" t="s">
        <v>104</v>
      </c>
      <c r="E396" s="354" t="s">
        <v>1018</v>
      </c>
      <c r="F396" s="452" t="s">
        <v>786</v>
      </c>
      <c r="G396" s="684" t="s">
        <v>1387</v>
      </c>
      <c r="H396" s="480" t="s">
        <v>1387</v>
      </c>
      <c r="I396" s="462"/>
      <c r="J396" s="455"/>
    </row>
    <row r="397" spans="1:10" ht="12.75">
      <c r="A397" s="452" t="s">
        <v>365</v>
      </c>
      <c r="B397" s="354" t="s">
        <v>1068</v>
      </c>
      <c r="C397" s="452" t="s">
        <v>25</v>
      </c>
      <c r="D397" s="452" t="s">
        <v>104</v>
      </c>
      <c r="E397" s="354" t="s">
        <v>1018</v>
      </c>
      <c r="F397" s="452" t="s">
        <v>786</v>
      </c>
      <c r="G397" s="684" t="s">
        <v>1387</v>
      </c>
      <c r="H397" s="480" t="s">
        <v>1387</v>
      </c>
      <c r="I397" s="462"/>
      <c r="J397" s="455"/>
    </row>
    <row r="398" spans="1:10" ht="12.75">
      <c r="A398" s="452" t="s">
        <v>365</v>
      </c>
      <c r="B398" s="354" t="s">
        <v>1069</v>
      </c>
      <c r="C398" s="452" t="s">
        <v>25</v>
      </c>
      <c r="D398" s="452" t="s">
        <v>104</v>
      </c>
      <c r="E398" s="354" t="s">
        <v>1018</v>
      </c>
      <c r="F398" s="452" t="s">
        <v>786</v>
      </c>
      <c r="G398" s="684" t="s">
        <v>1387</v>
      </c>
      <c r="H398" s="480" t="s">
        <v>1387</v>
      </c>
      <c r="I398" s="462"/>
      <c r="J398" s="455"/>
    </row>
    <row r="399" spans="1:10" ht="12.75">
      <c r="A399" s="452" t="s">
        <v>365</v>
      </c>
      <c r="B399" s="354" t="s">
        <v>816</v>
      </c>
      <c r="C399" s="452" t="s">
        <v>25</v>
      </c>
      <c r="D399" s="452" t="s">
        <v>104</v>
      </c>
      <c r="E399" s="354" t="s">
        <v>1018</v>
      </c>
      <c r="F399" s="452" t="s">
        <v>786</v>
      </c>
      <c r="G399" s="684" t="s">
        <v>1387</v>
      </c>
      <c r="H399" s="480" t="s">
        <v>1387</v>
      </c>
      <c r="I399" s="462"/>
      <c r="J399" s="455"/>
    </row>
    <row r="400" spans="1:10" ht="25.5">
      <c r="A400" s="452" t="s">
        <v>365</v>
      </c>
      <c r="B400" s="354" t="s">
        <v>1070</v>
      </c>
      <c r="C400" s="452" t="s">
        <v>25</v>
      </c>
      <c r="D400" s="452" t="s">
        <v>104</v>
      </c>
      <c r="E400" s="354" t="s">
        <v>1071</v>
      </c>
      <c r="F400" s="452" t="s">
        <v>788</v>
      </c>
      <c r="G400" s="684" t="s">
        <v>1387</v>
      </c>
      <c r="H400" s="480" t="s">
        <v>1387</v>
      </c>
      <c r="I400" s="462"/>
      <c r="J400" s="455"/>
    </row>
    <row r="401" spans="1:10" ht="12.75">
      <c r="A401" s="452" t="s">
        <v>365</v>
      </c>
      <c r="B401" s="354" t="s">
        <v>1072</v>
      </c>
      <c r="C401" s="452" t="s">
        <v>25</v>
      </c>
      <c r="D401" s="452" t="s">
        <v>104</v>
      </c>
      <c r="E401" s="354" t="s">
        <v>1018</v>
      </c>
      <c r="F401" s="452" t="s">
        <v>788</v>
      </c>
      <c r="G401" s="684" t="s">
        <v>1387</v>
      </c>
      <c r="H401" s="480" t="s">
        <v>1387</v>
      </c>
      <c r="I401" s="462"/>
      <c r="J401" s="455"/>
    </row>
    <row r="402" spans="1:10" ht="12.75">
      <c r="A402" s="452" t="s">
        <v>365</v>
      </c>
      <c r="B402" s="354" t="s">
        <v>1073</v>
      </c>
      <c r="C402" s="452" t="s">
        <v>25</v>
      </c>
      <c r="D402" s="452" t="s">
        <v>104</v>
      </c>
      <c r="E402" s="354" t="s">
        <v>1018</v>
      </c>
      <c r="F402" s="452" t="s">
        <v>786</v>
      </c>
      <c r="G402" s="684" t="s">
        <v>1387</v>
      </c>
      <c r="H402" s="480" t="s">
        <v>1387</v>
      </c>
      <c r="I402" s="462"/>
      <c r="J402" s="455"/>
    </row>
    <row r="403" spans="1:10" ht="12.75">
      <c r="A403" s="452" t="s">
        <v>365</v>
      </c>
      <c r="B403" s="354" t="s">
        <v>1013</v>
      </c>
      <c r="C403" s="452" t="s">
        <v>25</v>
      </c>
      <c r="D403" s="452" t="s">
        <v>104</v>
      </c>
      <c r="E403" s="354" t="s">
        <v>1018</v>
      </c>
      <c r="F403" s="452" t="s">
        <v>786</v>
      </c>
      <c r="G403" s="684" t="s">
        <v>1387</v>
      </c>
      <c r="H403" s="480" t="s">
        <v>1387</v>
      </c>
      <c r="I403" s="462"/>
      <c r="J403" s="455"/>
    </row>
    <row r="404" spans="1:10" ht="25.5">
      <c r="A404" s="452" t="s">
        <v>365</v>
      </c>
      <c r="B404" s="354" t="s">
        <v>1014</v>
      </c>
      <c r="C404" s="452" t="s">
        <v>25</v>
      </c>
      <c r="D404" s="452" t="s">
        <v>104</v>
      </c>
      <c r="E404" s="354" t="s">
        <v>1018</v>
      </c>
      <c r="F404" s="452" t="s">
        <v>788</v>
      </c>
      <c r="G404" s="684" t="s">
        <v>1387</v>
      </c>
      <c r="H404" s="480" t="s">
        <v>1387</v>
      </c>
      <c r="I404" s="462"/>
      <c r="J404" s="455"/>
    </row>
    <row r="405" spans="1:10" ht="25.5">
      <c r="A405" s="452" t="s">
        <v>365</v>
      </c>
      <c r="B405" s="354" t="s">
        <v>1014</v>
      </c>
      <c r="C405" s="452" t="s">
        <v>25</v>
      </c>
      <c r="D405" s="452" t="s">
        <v>104</v>
      </c>
      <c r="E405" s="354" t="s">
        <v>1031</v>
      </c>
      <c r="F405" s="452" t="s">
        <v>786</v>
      </c>
      <c r="G405" s="684" t="s">
        <v>1387</v>
      </c>
      <c r="H405" s="480" t="s">
        <v>1387</v>
      </c>
      <c r="I405" s="462"/>
      <c r="J405" s="455"/>
    </row>
    <row r="406" spans="1:10" ht="12.75">
      <c r="A406" s="452" t="s">
        <v>365</v>
      </c>
      <c r="B406" s="354" t="s">
        <v>817</v>
      </c>
      <c r="C406" s="452" t="s">
        <v>25</v>
      </c>
      <c r="D406" s="452" t="s">
        <v>104</v>
      </c>
      <c r="E406" s="354" t="s">
        <v>1018</v>
      </c>
      <c r="F406" s="452" t="s">
        <v>788</v>
      </c>
      <c r="G406" s="684" t="s">
        <v>1387</v>
      </c>
      <c r="H406" s="480" t="s">
        <v>1387</v>
      </c>
      <c r="I406" s="462"/>
      <c r="J406" s="455"/>
    </row>
    <row r="407" spans="1:10" ht="12.75">
      <c r="A407" s="452" t="s">
        <v>365</v>
      </c>
      <c r="B407" s="354" t="s">
        <v>817</v>
      </c>
      <c r="C407" s="452" t="s">
        <v>25</v>
      </c>
      <c r="D407" s="452" t="s">
        <v>104</v>
      </c>
      <c r="E407" s="354" t="s">
        <v>1031</v>
      </c>
      <c r="F407" s="452" t="s">
        <v>786</v>
      </c>
      <c r="G407" s="684" t="s">
        <v>1387</v>
      </c>
      <c r="H407" s="480" t="s">
        <v>1387</v>
      </c>
      <c r="I407" s="462"/>
      <c r="J407" s="455"/>
    </row>
    <row r="408" spans="1:10" ht="25.5">
      <c r="A408" s="452" t="s">
        <v>365</v>
      </c>
      <c r="B408" s="354" t="s">
        <v>919</v>
      </c>
      <c r="C408" s="452" t="s">
        <v>25</v>
      </c>
      <c r="D408" s="452" t="s">
        <v>104</v>
      </c>
      <c r="E408" s="354" t="s">
        <v>1074</v>
      </c>
      <c r="F408" s="452" t="s">
        <v>788</v>
      </c>
      <c r="G408" s="684" t="s">
        <v>1387</v>
      </c>
      <c r="H408" s="480" t="s">
        <v>1387</v>
      </c>
      <c r="I408" s="462"/>
      <c r="J408" s="455"/>
    </row>
    <row r="409" spans="1:10" ht="12.75">
      <c r="A409" s="452" t="s">
        <v>365</v>
      </c>
      <c r="B409" s="354" t="s">
        <v>1075</v>
      </c>
      <c r="C409" s="452" t="s">
        <v>25</v>
      </c>
      <c r="D409" s="452" t="s">
        <v>104</v>
      </c>
      <c r="E409" s="354" t="s">
        <v>1076</v>
      </c>
      <c r="F409" s="452" t="s">
        <v>788</v>
      </c>
      <c r="G409" s="684" t="s">
        <v>1387</v>
      </c>
      <c r="H409" s="480" t="s">
        <v>1387</v>
      </c>
      <c r="I409" s="462"/>
      <c r="J409" s="455"/>
    </row>
    <row r="410" spans="1:10" ht="12.75">
      <c r="A410" s="452" t="s">
        <v>365</v>
      </c>
      <c r="B410" s="354" t="s">
        <v>1077</v>
      </c>
      <c r="C410" s="452" t="s">
        <v>25</v>
      </c>
      <c r="D410" s="452" t="s">
        <v>104</v>
      </c>
      <c r="E410" s="354" t="s">
        <v>1018</v>
      </c>
      <c r="F410" s="452" t="s">
        <v>786</v>
      </c>
      <c r="G410" s="684" t="s">
        <v>1387</v>
      </c>
      <c r="H410" s="480" t="s">
        <v>1387</v>
      </c>
      <c r="I410" s="462"/>
      <c r="J410" s="455"/>
    </row>
    <row r="411" spans="1:10" ht="12.75">
      <c r="A411" s="452" t="s">
        <v>365</v>
      </c>
      <c r="B411" s="354" t="s">
        <v>98</v>
      </c>
      <c r="C411" s="452" t="s">
        <v>21</v>
      </c>
      <c r="D411" s="452" t="s">
        <v>244</v>
      </c>
      <c r="E411" s="354" t="s">
        <v>1078</v>
      </c>
      <c r="F411" s="452" t="s">
        <v>786</v>
      </c>
      <c r="G411" s="684" t="s">
        <v>1387</v>
      </c>
      <c r="H411" s="480" t="s">
        <v>1387</v>
      </c>
      <c r="I411" s="462"/>
      <c r="J411" s="455"/>
    </row>
    <row r="412" spans="1:10" ht="12.75">
      <c r="A412" s="452" t="s">
        <v>365</v>
      </c>
      <c r="B412" s="354" t="s">
        <v>98</v>
      </c>
      <c r="C412" s="452" t="s">
        <v>21</v>
      </c>
      <c r="D412" s="452" t="s">
        <v>244</v>
      </c>
      <c r="E412" s="354" t="s">
        <v>1079</v>
      </c>
      <c r="F412" s="452" t="s">
        <v>786</v>
      </c>
      <c r="G412" s="684" t="s">
        <v>1387</v>
      </c>
      <c r="H412" s="480" t="s">
        <v>1387</v>
      </c>
      <c r="I412" s="462"/>
      <c r="J412" s="455"/>
    </row>
    <row r="413" spans="1:10" ht="12.75">
      <c r="A413" s="452" t="s">
        <v>365</v>
      </c>
      <c r="B413" s="354" t="s">
        <v>98</v>
      </c>
      <c r="C413" s="452" t="s">
        <v>21</v>
      </c>
      <c r="D413" s="452" t="s">
        <v>244</v>
      </c>
      <c r="E413" s="354" t="s">
        <v>1080</v>
      </c>
      <c r="F413" s="452" t="s">
        <v>786</v>
      </c>
      <c r="G413" s="684" t="s">
        <v>1387</v>
      </c>
      <c r="H413" s="480" t="s">
        <v>1387</v>
      </c>
      <c r="I413" s="462"/>
      <c r="J413" s="455"/>
    </row>
    <row r="414" spans="1:10" ht="12.75">
      <c r="A414" s="452" t="s">
        <v>365</v>
      </c>
      <c r="B414" s="354" t="s">
        <v>98</v>
      </c>
      <c r="C414" s="452" t="s">
        <v>21</v>
      </c>
      <c r="D414" s="452" t="s">
        <v>244</v>
      </c>
      <c r="E414" s="354" t="s">
        <v>1081</v>
      </c>
      <c r="F414" s="452" t="s">
        <v>788</v>
      </c>
      <c r="G414" s="684" t="s">
        <v>1387</v>
      </c>
      <c r="H414" s="480" t="s">
        <v>1387</v>
      </c>
      <c r="I414" s="462"/>
      <c r="J414" s="455"/>
    </row>
    <row r="415" spans="1:10" ht="12.75">
      <c r="A415" s="452" t="s">
        <v>365</v>
      </c>
      <c r="B415" s="354" t="s">
        <v>98</v>
      </c>
      <c r="C415" s="452" t="s">
        <v>21</v>
      </c>
      <c r="D415" s="452" t="s">
        <v>244</v>
      </c>
      <c r="E415" s="354" t="s">
        <v>1082</v>
      </c>
      <c r="F415" s="452" t="s">
        <v>786</v>
      </c>
      <c r="G415" s="684" t="s">
        <v>1387</v>
      </c>
      <c r="H415" s="480" t="s">
        <v>1387</v>
      </c>
      <c r="I415" s="462"/>
      <c r="J415" s="455"/>
    </row>
    <row r="416" spans="1:10" ht="25.5">
      <c r="A416" s="452" t="s">
        <v>365</v>
      </c>
      <c r="B416" s="354" t="s">
        <v>828</v>
      </c>
      <c r="C416" s="452" t="s">
        <v>21</v>
      </c>
      <c r="D416" s="452" t="s">
        <v>244</v>
      </c>
      <c r="E416" s="354" t="s">
        <v>1080</v>
      </c>
      <c r="F416" s="452" t="s">
        <v>788</v>
      </c>
      <c r="G416" s="684" t="s">
        <v>1387</v>
      </c>
      <c r="H416" s="480" t="s">
        <v>1387</v>
      </c>
      <c r="I416" s="462"/>
      <c r="J416" s="455"/>
    </row>
    <row r="417" spans="1:10" ht="25.5">
      <c r="A417" s="452" t="s">
        <v>365</v>
      </c>
      <c r="B417" s="354" t="s">
        <v>1083</v>
      </c>
      <c r="C417" s="452" t="s">
        <v>21</v>
      </c>
      <c r="D417" s="452" t="s">
        <v>244</v>
      </c>
      <c r="E417" s="354" t="s">
        <v>1084</v>
      </c>
      <c r="F417" s="452" t="s">
        <v>786</v>
      </c>
      <c r="G417" s="684" t="s">
        <v>1387</v>
      </c>
      <c r="H417" s="480" t="s">
        <v>1387</v>
      </c>
      <c r="I417" s="462"/>
      <c r="J417" s="455"/>
    </row>
    <row r="418" spans="1:10" ht="25.5">
      <c r="A418" s="452" t="s">
        <v>365</v>
      </c>
      <c r="B418" s="354" t="s">
        <v>1083</v>
      </c>
      <c r="C418" s="452" t="s">
        <v>21</v>
      </c>
      <c r="D418" s="452" t="s">
        <v>244</v>
      </c>
      <c r="E418" s="354" t="s">
        <v>1079</v>
      </c>
      <c r="F418" s="452" t="s">
        <v>786</v>
      </c>
      <c r="G418" s="684" t="s">
        <v>1387</v>
      </c>
      <c r="H418" s="480" t="s">
        <v>1387</v>
      </c>
      <c r="I418" s="462"/>
      <c r="J418" s="455"/>
    </row>
    <row r="419" spans="1:10" ht="12.75">
      <c r="A419" s="452" t="s">
        <v>365</v>
      </c>
      <c r="B419" s="354" t="s">
        <v>1085</v>
      </c>
      <c r="C419" s="452" t="s">
        <v>21</v>
      </c>
      <c r="D419" s="452" t="s">
        <v>244</v>
      </c>
      <c r="E419" s="354" t="s">
        <v>1084</v>
      </c>
      <c r="F419" s="452" t="s">
        <v>788</v>
      </c>
      <c r="G419" s="684" t="s">
        <v>1387</v>
      </c>
      <c r="H419" s="480" t="s">
        <v>1387</v>
      </c>
      <c r="I419" s="462"/>
      <c r="J419" s="455"/>
    </row>
    <row r="420" spans="1:10" ht="12.75">
      <c r="A420" s="452" t="s">
        <v>365</v>
      </c>
      <c r="B420" s="354" t="s">
        <v>1086</v>
      </c>
      <c r="C420" s="452" t="s">
        <v>21</v>
      </c>
      <c r="D420" s="452" t="s">
        <v>244</v>
      </c>
      <c r="E420" s="354" t="s">
        <v>1087</v>
      </c>
      <c r="F420" s="452" t="s">
        <v>788</v>
      </c>
      <c r="G420" s="684" t="s">
        <v>1387</v>
      </c>
      <c r="H420" s="480" t="s">
        <v>1387</v>
      </c>
      <c r="I420" s="462"/>
      <c r="J420" s="455"/>
    </row>
    <row r="421" spans="1:10" ht="12.75">
      <c r="A421" s="452" t="s">
        <v>365</v>
      </c>
      <c r="B421" s="354" t="s">
        <v>987</v>
      </c>
      <c r="C421" s="452" t="s">
        <v>21</v>
      </c>
      <c r="D421" s="452" t="s">
        <v>244</v>
      </c>
      <c r="E421" s="354" t="s">
        <v>1088</v>
      </c>
      <c r="F421" s="452" t="s">
        <v>786</v>
      </c>
      <c r="G421" s="684" t="s">
        <v>1387</v>
      </c>
      <c r="H421" s="480" t="s">
        <v>1387</v>
      </c>
      <c r="I421" s="462"/>
      <c r="J421" s="455"/>
    </row>
    <row r="422" spans="1:10" ht="12.75">
      <c r="A422" s="452" t="s">
        <v>365</v>
      </c>
      <c r="B422" s="354" t="s">
        <v>987</v>
      </c>
      <c r="C422" s="452" t="s">
        <v>21</v>
      </c>
      <c r="D422" s="452" t="s">
        <v>244</v>
      </c>
      <c r="E422" s="354" t="s">
        <v>1079</v>
      </c>
      <c r="F422" s="452" t="s">
        <v>786</v>
      </c>
      <c r="G422" s="684" t="s">
        <v>1387</v>
      </c>
      <c r="H422" s="480" t="s">
        <v>1387</v>
      </c>
      <c r="I422" s="462"/>
      <c r="J422" s="455"/>
    </row>
    <row r="423" spans="1:10" ht="12.75">
      <c r="A423" s="452" t="s">
        <v>365</v>
      </c>
      <c r="B423" s="354" t="s">
        <v>839</v>
      </c>
      <c r="C423" s="452" t="s">
        <v>21</v>
      </c>
      <c r="D423" s="452" t="s">
        <v>244</v>
      </c>
      <c r="E423" s="354" t="s">
        <v>1089</v>
      </c>
      <c r="F423" s="452" t="s">
        <v>786</v>
      </c>
      <c r="G423" s="684" t="s">
        <v>1387</v>
      </c>
      <c r="H423" s="480" t="s">
        <v>1387</v>
      </c>
      <c r="I423" s="462"/>
      <c r="J423" s="455"/>
    </row>
    <row r="424" spans="1:10" ht="25.5">
      <c r="A424" s="452" t="s">
        <v>365</v>
      </c>
      <c r="B424" s="354" t="s">
        <v>808</v>
      </c>
      <c r="C424" s="452" t="s">
        <v>21</v>
      </c>
      <c r="D424" s="452" t="s">
        <v>244</v>
      </c>
      <c r="E424" s="354" t="s">
        <v>1090</v>
      </c>
      <c r="F424" s="452" t="s">
        <v>786</v>
      </c>
      <c r="G424" s="684" t="s">
        <v>1387</v>
      </c>
      <c r="H424" s="480" t="s">
        <v>1387</v>
      </c>
      <c r="I424" s="462"/>
      <c r="J424" s="455"/>
    </row>
    <row r="425" spans="1:10" ht="25.5">
      <c r="A425" s="452" t="s">
        <v>365</v>
      </c>
      <c r="B425" s="354" t="s">
        <v>808</v>
      </c>
      <c r="C425" s="452" t="s">
        <v>21</v>
      </c>
      <c r="D425" s="452" t="s">
        <v>244</v>
      </c>
      <c r="E425" s="354" t="s">
        <v>1082</v>
      </c>
      <c r="F425" s="452" t="s">
        <v>786</v>
      </c>
      <c r="G425" s="684" t="s">
        <v>1387</v>
      </c>
      <c r="H425" s="480" t="s">
        <v>1387</v>
      </c>
      <c r="I425" s="462"/>
      <c r="J425" s="455"/>
    </row>
    <row r="426" spans="1:10" ht="12.75">
      <c r="A426" s="452" t="s">
        <v>365</v>
      </c>
      <c r="B426" s="354" t="s">
        <v>809</v>
      </c>
      <c r="C426" s="452" t="s">
        <v>21</v>
      </c>
      <c r="D426" s="452" t="s">
        <v>244</v>
      </c>
      <c r="E426" s="354" t="s">
        <v>1091</v>
      </c>
      <c r="F426" s="452" t="s">
        <v>786</v>
      </c>
      <c r="G426" s="684" t="s">
        <v>1387</v>
      </c>
      <c r="H426" s="480" t="s">
        <v>1387</v>
      </c>
      <c r="I426" s="462"/>
      <c r="J426" s="455"/>
    </row>
    <row r="427" spans="1:10" ht="12.75">
      <c r="A427" s="452" t="s">
        <v>365</v>
      </c>
      <c r="B427" s="354" t="s">
        <v>814</v>
      </c>
      <c r="C427" s="452" t="s">
        <v>21</v>
      </c>
      <c r="D427" s="452" t="s">
        <v>244</v>
      </c>
      <c r="E427" s="354" t="s">
        <v>1082</v>
      </c>
      <c r="F427" s="452" t="s">
        <v>786</v>
      </c>
      <c r="G427" s="684" t="s">
        <v>1387</v>
      </c>
      <c r="H427" s="480" t="s">
        <v>1387</v>
      </c>
      <c r="I427" s="462"/>
      <c r="J427" s="455"/>
    </row>
    <row r="428" spans="1:10" ht="12.75">
      <c r="A428" s="452" t="s">
        <v>365</v>
      </c>
      <c r="B428" s="354" t="s">
        <v>1092</v>
      </c>
      <c r="C428" s="452" t="s">
        <v>21</v>
      </c>
      <c r="D428" s="452" t="s">
        <v>244</v>
      </c>
      <c r="E428" s="354" t="s">
        <v>1093</v>
      </c>
      <c r="F428" s="452" t="s">
        <v>786</v>
      </c>
      <c r="G428" s="684" t="s">
        <v>1387</v>
      </c>
      <c r="H428" s="480" t="s">
        <v>1387</v>
      </c>
      <c r="I428" s="462"/>
      <c r="J428" s="455"/>
    </row>
    <row r="429" spans="1:10" ht="12.75">
      <c r="A429" s="452" t="s">
        <v>365</v>
      </c>
      <c r="B429" s="354" t="s">
        <v>1092</v>
      </c>
      <c r="C429" s="452" t="s">
        <v>21</v>
      </c>
      <c r="D429" s="452" t="s">
        <v>244</v>
      </c>
      <c r="E429" s="354" t="s">
        <v>1079</v>
      </c>
      <c r="F429" s="452" t="s">
        <v>786</v>
      </c>
      <c r="G429" s="684" t="s">
        <v>1387</v>
      </c>
      <c r="H429" s="480" t="s">
        <v>1387</v>
      </c>
      <c r="I429" s="462"/>
      <c r="J429" s="455"/>
    </row>
    <row r="430" spans="1:10" ht="12.75">
      <c r="A430" s="452" t="s">
        <v>365</v>
      </c>
      <c r="B430" s="354" t="s">
        <v>1092</v>
      </c>
      <c r="C430" s="452" t="s">
        <v>21</v>
      </c>
      <c r="D430" s="452" t="s">
        <v>244</v>
      </c>
      <c r="E430" s="354" t="s">
        <v>1094</v>
      </c>
      <c r="F430" s="452" t="s">
        <v>786</v>
      </c>
      <c r="G430" s="684" t="s">
        <v>1387</v>
      </c>
      <c r="H430" s="480" t="s">
        <v>1387</v>
      </c>
      <c r="I430" s="462"/>
      <c r="J430" s="455"/>
    </row>
    <row r="431" spans="1:10" ht="12.75">
      <c r="A431" s="452" t="s">
        <v>365</v>
      </c>
      <c r="B431" s="354" t="s">
        <v>1095</v>
      </c>
      <c r="C431" s="452" t="s">
        <v>687</v>
      </c>
      <c r="D431" s="452" t="s">
        <v>1096</v>
      </c>
      <c r="E431" s="354"/>
      <c r="F431" s="452" t="s">
        <v>788</v>
      </c>
      <c r="G431" s="684" t="s">
        <v>1387</v>
      </c>
      <c r="H431" s="480" t="s">
        <v>1387</v>
      </c>
      <c r="I431" s="462"/>
      <c r="J431" s="455"/>
    </row>
    <row r="432" spans="1:10" ht="12.75">
      <c r="A432" s="452" t="s">
        <v>365</v>
      </c>
      <c r="B432" s="354" t="s">
        <v>1097</v>
      </c>
      <c r="C432" s="452" t="s">
        <v>687</v>
      </c>
      <c r="D432" s="452" t="s">
        <v>1096</v>
      </c>
      <c r="E432" s="354" t="s">
        <v>1018</v>
      </c>
      <c r="F432" s="452" t="s">
        <v>786</v>
      </c>
      <c r="G432" s="684" t="s">
        <v>1387</v>
      </c>
      <c r="H432" s="480" t="s">
        <v>1387</v>
      </c>
      <c r="I432" s="462"/>
      <c r="J432" s="455"/>
    </row>
    <row r="433" spans="1:10" ht="12.75">
      <c r="A433" s="452" t="s">
        <v>365</v>
      </c>
      <c r="B433" s="354" t="s">
        <v>1098</v>
      </c>
      <c r="C433" s="452" t="s">
        <v>687</v>
      </c>
      <c r="D433" s="452" t="s">
        <v>1096</v>
      </c>
      <c r="E433" s="354" t="s">
        <v>1018</v>
      </c>
      <c r="F433" s="452" t="s">
        <v>788</v>
      </c>
      <c r="G433" s="684" t="s">
        <v>1387</v>
      </c>
      <c r="H433" s="480" t="s">
        <v>1387</v>
      </c>
      <c r="I433" s="462"/>
      <c r="J433" s="455"/>
    </row>
    <row r="434" spans="1:10" ht="12.75">
      <c r="A434" s="452" t="s">
        <v>365</v>
      </c>
      <c r="B434" s="354" t="s">
        <v>1038</v>
      </c>
      <c r="C434" s="452" t="s">
        <v>687</v>
      </c>
      <c r="D434" s="452" t="s">
        <v>1096</v>
      </c>
      <c r="E434" s="354" t="s">
        <v>1018</v>
      </c>
      <c r="F434" s="452" t="s">
        <v>786</v>
      </c>
      <c r="G434" s="684" t="s">
        <v>1387</v>
      </c>
      <c r="H434" s="480" t="s">
        <v>1387</v>
      </c>
      <c r="I434" s="462"/>
      <c r="J434" s="455"/>
    </row>
    <row r="435" spans="1:10" ht="12.75">
      <c r="A435" s="452" t="s">
        <v>365</v>
      </c>
      <c r="B435" s="354" t="s">
        <v>960</v>
      </c>
      <c r="C435" s="452" t="s">
        <v>687</v>
      </c>
      <c r="D435" s="452" t="s">
        <v>1096</v>
      </c>
      <c r="E435" s="354" t="s">
        <v>1018</v>
      </c>
      <c r="F435" s="452" t="s">
        <v>786</v>
      </c>
      <c r="G435" s="684" t="s">
        <v>1387</v>
      </c>
      <c r="H435" s="480" t="s">
        <v>1387</v>
      </c>
      <c r="I435" s="462"/>
      <c r="J435" s="455"/>
    </row>
    <row r="436" spans="1:10" ht="12.75">
      <c r="A436" s="452" t="s">
        <v>365</v>
      </c>
      <c r="B436" s="354" t="s">
        <v>1099</v>
      </c>
      <c r="C436" s="452" t="s">
        <v>687</v>
      </c>
      <c r="D436" s="452" t="s">
        <v>1096</v>
      </c>
      <c r="E436" s="354" t="s">
        <v>1018</v>
      </c>
      <c r="F436" s="452" t="s">
        <v>786</v>
      </c>
      <c r="G436" s="684" t="s">
        <v>1387</v>
      </c>
      <c r="H436" s="480" t="s">
        <v>1387</v>
      </c>
      <c r="I436" s="462"/>
      <c r="J436" s="455"/>
    </row>
    <row r="437" spans="1:10" ht="12.75">
      <c r="A437" s="452" t="s">
        <v>365</v>
      </c>
      <c r="B437" s="354" t="s">
        <v>961</v>
      </c>
      <c r="C437" s="452" t="s">
        <v>687</v>
      </c>
      <c r="D437" s="452" t="s">
        <v>1096</v>
      </c>
      <c r="E437" s="354" t="s">
        <v>1018</v>
      </c>
      <c r="F437" s="452" t="s">
        <v>786</v>
      </c>
      <c r="G437" s="684" t="s">
        <v>1387</v>
      </c>
      <c r="H437" s="480" t="s">
        <v>1387</v>
      </c>
      <c r="I437" s="462"/>
      <c r="J437" s="455"/>
    </row>
    <row r="438" spans="1:10" ht="12.75">
      <c r="A438" s="452" t="s">
        <v>365</v>
      </c>
      <c r="B438" s="354" t="s">
        <v>995</v>
      </c>
      <c r="C438" s="452" t="s">
        <v>687</v>
      </c>
      <c r="D438" s="452" t="s">
        <v>1096</v>
      </c>
      <c r="E438" s="354" t="s">
        <v>1018</v>
      </c>
      <c r="F438" s="452" t="s">
        <v>786</v>
      </c>
      <c r="G438" s="684" t="s">
        <v>1387</v>
      </c>
      <c r="H438" s="480" t="s">
        <v>1387</v>
      </c>
      <c r="I438" s="462"/>
      <c r="J438" s="455"/>
    </row>
    <row r="439" spans="1:10" ht="12.75">
      <c r="A439" s="452" t="s">
        <v>365</v>
      </c>
      <c r="B439" s="354" t="s">
        <v>1055</v>
      </c>
      <c r="C439" s="452" t="s">
        <v>687</v>
      </c>
      <c r="D439" s="452" t="s">
        <v>1096</v>
      </c>
      <c r="E439" s="354" t="s">
        <v>1018</v>
      </c>
      <c r="F439" s="452" t="s">
        <v>786</v>
      </c>
      <c r="G439" s="460" t="s">
        <v>1100</v>
      </c>
      <c r="H439" s="480" t="s">
        <v>1384</v>
      </c>
      <c r="I439" s="462"/>
      <c r="J439" s="455"/>
    </row>
    <row r="440" spans="1:10" ht="12.75">
      <c r="A440" s="452" t="s">
        <v>365</v>
      </c>
      <c r="B440" s="354" t="s">
        <v>912</v>
      </c>
      <c r="C440" s="452" t="s">
        <v>687</v>
      </c>
      <c r="D440" s="452" t="s">
        <v>1096</v>
      </c>
      <c r="E440" s="354" t="s">
        <v>1018</v>
      </c>
      <c r="F440" s="452" t="s">
        <v>786</v>
      </c>
      <c r="G440" s="684" t="s">
        <v>1387</v>
      </c>
      <c r="H440" s="480" t="s">
        <v>1387</v>
      </c>
      <c r="I440" s="462"/>
      <c r="J440" s="455"/>
    </row>
    <row r="441" spans="1:10" ht="12.75">
      <c r="A441" s="452" t="s">
        <v>365</v>
      </c>
      <c r="B441" s="354" t="s">
        <v>912</v>
      </c>
      <c r="C441" s="452" t="s">
        <v>687</v>
      </c>
      <c r="D441" s="452" t="s">
        <v>1096</v>
      </c>
      <c r="E441" s="354" t="s">
        <v>1018</v>
      </c>
      <c r="F441" s="452" t="s">
        <v>786</v>
      </c>
      <c r="G441" s="684" t="s">
        <v>1387</v>
      </c>
      <c r="H441" s="480" t="s">
        <v>1387</v>
      </c>
      <c r="I441" s="462"/>
      <c r="J441" s="455"/>
    </row>
    <row r="442" spans="1:10" ht="12.75">
      <c r="A442" s="452" t="s">
        <v>365</v>
      </c>
      <c r="B442" s="354" t="s">
        <v>1072</v>
      </c>
      <c r="C442" s="452" t="s">
        <v>687</v>
      </c>
      <c r="D442" s="452" t="s">
        <v>1096</v>
      </c>
      <c r="E442" s="354" t="s">
        <v>1018</v>
      </c>
      <c r="F442" s="452" t="s">
        <v>786</v>
      </c>
      <c r="G442" s="684" t="s">
        <v>1387</v>
      </c>
      <c r="H442" s="480" t="s">
        <v>1387</v>
      </c>
      <c r="I442" s="462"/>
      <c r="J442" s="455"/>
    </row>
    <row r="443" spans="1:10" ht="12.75">
      <c r="A443" s="452" t="s">
        <v>365</v>
      </c>
      <c r="B443" s="354" t="s">
        <v>1101</v>
      </c>
      <c r="C443" s="452" t="s">
        <v>687</v>
      </c>
      <c r="D443" s="452" t="s">
        <v>1096</v>
      </c>
      <c r="E443" s="354" t="s">
        <v>1018</v>
      </c>
      <c r="F443" s="452" t="s">
        <v>786</v>
      </c>
      <c r="G443" s="684" t="s">
        <v>1387</v>
      </c>
      <c r="H443" s="480" t="s">
        <v>1387</v>
      </c>
      <c r="I443" s="462"/>
      <c r="J443" s="455"/>
    </row>
    <row r="444" spans="1:10" ht="12.75">
      <c r="A444" s="452" t="s">
        <v>365</v>
      </c>
      <c r="B444" s="354" t="s">
        <v>1102</v>
      </c>
      <c r="C444" s="452" t="s">
        <v>687</v>
      </c>
      <c r="D444" s="452" t="s">
        <v>1096</v>
      </c>
      <c r="E444" s="354" t="s">
        <v>1018</v>
      </c>
      <c r="F444" s="452" t="s">
        <v>786</v>
      </c>
      <c r="G444" s="684" t="s">
        <v>1387</v>
      </c>
      <c r="H444" s="480" t="s">
        <v>1387</v>
      </c>
      <c r="I444" s="462"/>
      <c r="J444" s="455"/>
    </row>
    <row r="445" spans="1:10" ht="12.75">
      <c r="A445" s="452" t="s">
        <v>365</v>
      </c>
      <c r="B445" s="354" t="s">
        <v>1073</v>
      </c>
      <c r="C445" s="452" t="s">
        <v>687</v>
      </c>
      <c r="D445" s="452" t="s">
        <v>1096</v>
      </c>
      <c r="E445" s="354" t="s">
        <v>1018</v>
      </c>
      <c r="F445" s="452" t="s">
        <v>786</v>
      </c>
      <c r="G445" s="684" t="s">
        <v>1387</v>
      </c>
      <c r="H445" s="480" t="s">
        <v>1387</v>
      </c>
      <c r="I445" s="462"/>
      <c r="J445" s="455"/>
    </row>
    <row r="446" spans="1:10" ht="12.75">
      <c r="A446" s="452" t="s">
        <v>365</v>
      </c>
      <c r="B446" s="354" t="s">
        <v>1077</v>
      </c>
      <c r="C446" s="452" t="s">
        <v>687</v>
      </c>
      <c r="D446" s="452" t="s">
        <v>1096</v>
      </c>
      <c r="E446" s="354" t="s">
        <v>1018</v>
      </c>
      <c r="F446" s="452" t="s">
        <v>786</v>
      </c>
      <c r="G446" s="684" t="s">
        <v>1387</v>
      </c>
      <c r="H446" s="480" t="s">
        <v>1387</v>
      </c>
      <c r="I446" s="462"/>
      <c r="J446" s="455"/>
    </row>
    <row r="447" spans="1:10" ht="12.75">
      <c r="A447" s="452" t="s">
        <v>365</v>
      </c>
      <c r="B447" s="354" t="s">
        <v>1103</v>
      </c>
      <c r="C447" s="452" t="s">
        <v>687</v>
      </c>
      <c r="D447" s="452" t="s">
        <v>782</v>
      </c>
      <c r="E447" s="354" t="s">
        <v>1104</v>
      </c>
      <c r="F447" s="452" t="s">
        <v>786</v>
      </c>
      <c r="G447" s="684" t="s">
        <v>1387</v>
      </c>
      <c r="H447" s="480" t="s">
        <v>1387</v>
      </c>
      <c r="I447" s="462"/>
      <c r="J447" s="455"/>
    </row>
    <row r="448" spans="1:10" ht="12.75">
      <c r="A448" s="452" t="s">
        <v>365</v>
      </c>
      <c r="B448" s="354" t="s">
        <v>948</v>
      </c>
      <c r="C448" s="452" t="s">
        <v>687</v>
      </c>
      <c r="D448" s="452" t="s">
        <v>782</v>
      </c>
      <c r="E448" s="354" t="s">
        <v>1105</v>
      </c>
      <c r="F448" s="452" t="s">
        <v>786</v>
      </c>
      <c r="G448" s="684" t="s">
        <v>1387</v>
      </c>
      <c r="H448" s="480" t="s">
        <v>1387</v>
      </c>
      <c r="I448" s="462"/>
      <c r="J448" s="455"/>
    </row>
    <row r="449" spans="1:10" ht="25.5">
      <c r="A449" s="452" t="s">
        <v>365</v>
      </c>
      <c r="B449" s="354" t="s">
        <v>1106</v>
      </c>
      <c r="C449" s="452" t="s">
        <v>687</v>
      </c>
      <c r="D449" s="452" t="s">
        <v>782</v>
      </c>
      <c r="E449" s="354" t="s">
        <v>689</v>
      </c>
      <c r="F449" s="452" t="s">
        <v>786</v>
      </c>
      <c r="G449" s="684" t="s">
        <v>1387</v>
      </c>
      <c r="H449" s="480" t="s">
        <v>1387</v>
      </c>
      <c r="I449" s="462"/>
      <c r="J449" s="455"/>
    </row>
    <row r="450" spans="1:10" ht="12.75">
      <c r="A450" s="452" t="s">
        <v>365</v>
      </c>
      <c r="B450" s="354" t="s">
        <v>962</v>
      </c>
      <c r="C450" s="452" t="s">
        <v>687</v>
      </c>
      <c r="D450" s="452" t="s">
        <v>782</v>
      </c>
      <c r="E450" s="354" t="s">
        <v>1107</v>
      </c>
      <c r="F450" s="452" t="s">
        <v>788</v>
      </c>
      <c r="G450" s="684" t="s">
        <v>1387</v>
      </c>
      <c r="H450" s="480" t="s">
        <v>1387</v>
      </c>
      <c r="I450" s="462"/>
      <c r="J450" s="455"/>
    </row>
    <row r="451" spans="1:10" ht="12.75">
      <c r="A451" s="452" t="s">
        <v>365</v>
      </c>
      <c r="B451" s="354" t="s">
        <v>968</v>
      </c>
      <c r="C451" s="452" t="s">
        <v>687</v>
      </c>
      <c r="D451" s="452" t="s">
        <v>782</v>
      </c>
      <c r="E451" s="354" t="s">
        <v>689</v>
      </c>
      <c r="F451" s="452" t="s">
        <v>788</v>
      </c>
      <c r="G451" s="684" t="s">
        <v>1387</v>
      </c>
      <c r="H451" s="480" t="s">
        <v>1387</v>
      </c>
      <c r="I451" s="462"/>
      <c r="J451" s="455"/>
    </row>
    <row r="452" spans="1:10" ht="12.75">
      <c r="A452" s="452" t="s">
        <v>365</v>
      </c>
      <c r="B452" s="354" t="s">
        <v>1108</v>
      </c>
      <c r="C452" s="452" t="s">
        <v>687</v>
      </c>
      <c r="D452" s="452" t="s">
        <v>782</v>
      </c>
      <c r="E452" s="354" t="s">
        <v>689</v>
      </c>
      <c r="F452" s="452" t="s">
        <v>786</v>
      </c>
      <c r="G452" s="684" t="s">
        <v>1387</v>
      </c>
      <c r="H452" s="480" t="s">
        <v>1387</v>
      </c>
      <c r="I452" s="462"/>
      <c r="J452" s="455"/>
    </row>
    <row r="453" spans="1:10" ht="12.75">
      <c r="A453" s="452" t="s">
        <v>365</v>
      </c>
      <c r="B453" s="354" t="s">
        <v>985</v>
      </c>
      <c r="C453" s="452" t="s">
        <v>687</v>
      </c>
      <c r="D453" s="452" t="s">
        <v>782</v>
      </c>
      <c r="E453" s="354" t="s">
        <v>689</v>
      </c>
      <c r="F453" s="452" t="s">
        <v>786</v>
      </c>
      <c r="G453" s="684" t="s">
        <v>1387</v>
      </c>
      <c r="H453" s="480" t="s">
        <v>1387</v>
      </c>
      <c r="I453" s="462"/>
      <c r="J453" s="455"/>
    </row>
    <row r="454" spans="1:10" ht="25.5">
      <c r="A454" s="452" t="s">
        <v>365</v>
      </c>
      <c r="B454" s="354" t="s">
        <v>86</v>
      </c>
      <c r="C454" s="452" t="s">
        <v>687</v>
      </c>
      <c r="D454" s="452" t="s">
        <v>782</v>
      </c>
      <c r="E454" s="354" t="s">
        <v>689</v>
      </c>
      <c r="F454" s="452" t="s">
        <v>786</v>
      </c>
      <c r="G454" s="684" t="s">
        <v>1387</v>
      </c>
      <c r="H454" s="480" t="s">
        <v>1387</v>
      </c>
      <c r="I454" s="462"/>
      <c r="J454" s="455"/>
    </row>
    <row r="455" spans="1:10" ht="12.75">
      <c r="A455" s="452" t="s">
        <v>365</v>
      </c>
      <c r="B455" s="354" t="s">
        <v>1048</v>
      </c>
      <c r="C455" s="452" t="s">
        <v>687</v>
      </c>
      <c r="D455" s="452" t="s">
        <v>782</v>
      </c>
      <c r="E455" s="354" t="s">
        <v>689</v>
      </c>
      <c r="F455" s="452" t="s">
        <v>786</v>
      </c>
      <c r="G455" s="684" t="s">
        <v>1387</v>
      </c>
      <c r="H455" s="480" t="s">
        <v>1387</v>
      </c>
      <c r="I455" s="462"/>
      <c r="J455" s="455"/>
    </row>
    <row r="456" spans="1:10" ht="12.75">
      <c r="A456" s="452" t="s">
        <v>365</v>
      </c>
      <c r="B456" s="354" t="s">
        <v>1049</v>
      </c>
      <c r="C456" s="452" t="s">
        <v>687</v>
      </c>
      <c r="D456" s="452" t="s">
        <v>782</v>
      </c>
      <c r="E456" s="354" t="s">
        <v>689</v>
      </c>
      <c r="F456" s="452" t="s">
        <v>786</v>
      </c>
      <c r="G456" s="684" t="s">
        <v>1387</v>
      </c>
      <c r="H456" s="480" t="s">
        <v>1387</v>
      </c>
      <c r="I456" s="462"/>
      <c r="J456" s="455"/>
    </row>
    <row r="457" spans="1:10" ht="25.5">
      <c r="A457" s="452" t="s">
        <v>365</v>
      </c>
      <c r="B457" s="354" t="s">
        <v>996</v>
      </c>
      <c r="C457" s="452" t="s">
        <v>687</v>
      </c>
      <c r="D457" s="452" t="s">
        <v>782</v>
      </c>
      <c r="E457" s="354" t="s">
        <v>689</v>
      </c>
      <c r="F457" s="452" t="s">
        <v>786</v>
      </c>
      <c r="G457" s="684" t="s">
        <v>1387</v>
      </c>
      <c r="H457" s="480" t="s">
        <v>1387</v>
      </c>
      <c r="I457" s="462"/>
      <c r="J457" s="455"/>
    </row>
    <row r="458" spans="1:10" ht="12.75">
      <c r="A458" s="452" t="s">
        <v>365</v>
      </c>
      <c r="B458" s="354" t="s">
        <v>839</v>
      </c>
      <c r="C458" s="452" t="s">
        <v>687</v>
      </c>
      <c r="D458" s="452" t="s">
        <v>782</v>
      </c>
      <c r="E458" s="354" t="s">
        <v>689</v>
      </c>
      <c r="F458" s="452" t="s">
        <v>786</v>
      </c>
      <c r="G458" s="684" t="s">
        <v>1387</v>
      </c>
      <c r="H458" s="480" t="s">
        <v>1387</v>
      </c>
      <c r="I458" s="462"/>
      <c r="J458" s="455"/>
    </row>
    <row r="459" spans="1:10" ht="12.75">
      <c r="A459" s="452" t="s">
        <v>365</v>
      </c>
      <c r="B459" s="354" t="s">
        <v>1052</v>
      </c>
      <c r="C459" s="452" t="s">
        <v>687</v>
      </c>
      <c r="D459" s="452" t="s">
        <v>782</v>
      </c>
      <c r="E459" s="354" t="s">
        <v>689</v>
      </c>
      <c r="F459" s="452" t="s">
        <v>786</v>
      </c>
      <c r="G459" s="684" t="s">
        <v>1387</v>
      </c>
      <c r="H459" s="480" t="s">
        <v>1387</v>
      </c>
      <c r="I459" s="462"/>
      <c r="J459" s="455"/>
    </row>
    <row r="460" spans="1:10" ht="12.75">
      <c r="A460" s="452" t="s">
        <v>365</v>
      </c>
      <c r="B460" s="354" t="s">
        <v>1053</v>
      </c>
      <c r="C460" s="452" t="s">
        <v>687</v>
      </c>
      <c r="D460" s="452" t="s">
        <v>782</v>
      </c>
      <c r="E460" s="354" t="s">
        <v>689</v>
      </c>
      <c r="F460" s="452" t="s">
        <v>786</v>
      </c>
      <c r="G460" s="684" t="s">
        <v>1387</v>
      </c>
      <c r="H460" s="480" t="s">
        <v>1387</v>
      </c>
      <c r="I460" s="462"/>
      <c r="J460" s="455"/>
    </row>
    <row r="461" spans="1:10" ht="12.75">
      <c r="A461" s="452" t="s">
        <v>365</v>
      </c>
      <c r="B461" s="399" t="s">
        <v>1003</v>
      </c>
      <c r="C461" s="452" t="s">
        <v>687</v>
      </c>
      <c r="D461" s="452" t="s">
        <v>782</v>
      </c>
      <c r="E461" s="354" t="s">
        <v>689</v>
      </c>
      <c r="F461" s="452" t="s">
        <v>786</v>
      </c>
      <c r="G461" s="460" t="s">
        <v>1109</v>
      </c>
      <c r="H461" s="480" t="s">
        <v>1384</v>
      </c>
      <c r="I461" s="462"/>
      <c r="J461" s="455"/>
    </row>
    <row r="462" spans="1:10" ht="12.75">
      <c r="A462" s="452" t="s">
        <v>365</v>
      </c>
      <c r="B462" s="354" t="s">
        <v>1110</v>
      </c>
      <c r="C462" s="452" t="s">
        <v>687</v>
      </c>
      <c r="D462" s="452" t="s">
        <v>782</v>
      </c>
      <c r="E462" s="354" t="s">
        <v>689</v>
      </c>
      <c r="F462" s="452" t="s">
        <v>786</v>
      </c>
      <c r="G462" s="460" t="s">
        <v>1111</v>
      </c>
      <c r="H462" s="480" t="s">
        <v>1385</v>
      </c>
      <c r="I462" s="462"/>
      <c r="J462" s="455"/>
    </row>
    <row r="463" spans="1:10" ht="12.75">
      <c r="A463" s="452" t="s">
        <v>365</v>
      </c>
      <c r="B463" s="354" t="s">
        <v>1112</v>
      </c>
      <c r="C463" s="452" t="s">
        <v>687</v>
      </c>
      <c r="D463" s="452" t="s">
        <v>782</v>
      </c>
      <c r="E463" s="354" t="s">
        <v>689</v>
      </c>
      <c r="F463" s="452" t="s">
        <v>786</v>
      </c>
      <c r="G463" s="460" t="s">
        <v>1113</v>
      </c>
      <c r="H463" s="480" t="s">
        <v>1384</v>
      </c>
      <c r="I463" s="462"/>
      <c r="J463" s="455"/>
    </row>
    <row r="464" spans="1:10" ht="12.75">
      <c r="A464" s="452" t="s">
        <v>365</v>
      </c>
      <c r="B464" s="354" t="s">
        <v>1005</v>
      </c>
      <c r="C464" s="452" t="s">
        <v>687</v>
      </c>
      <c r="D464" s="452" t="s">
        <v>782</v>
      </c>
      <c r="E464" s="354" t="s">
        <v>1104</v>
      </c>
      <c r="F464" s="452" t="s">
        <v>786</v>
      </c>
      <c r="G464" s="684" t="s">
        <v>1387</v>
      </c>
      <c r="H464" s="480" t="s">
        <v>1387</v>
      </c>
      <c r="I464" s="462"/>
      <c r="J464" s="455"/>
    </row>
    <row r="465" spans="1:10" ht="25.5">
      <c r="A465" s="452" t="s">
        <v>365</v>
      </c>
      <c r="B465" s="354" t="s">
        <v>1005</v>
      </c>
      <c r="C465" s="452" t="s">
        <v>687</v>
      </c>
      <c r="D465" s="452" t="s">
        <v>782</v>
      </c>
      <c r="E465" s="354" t="s">
        <v>1114</v>
      </c>
      <c r="F465" s="452" t="s">
        <v>786</v>
      </c>
      <c r="G465" s="460" t="s">
        <v>1115</v>
      </c>
      <c r="H465" s="480" t="s">
        <v>1384</v>
      </c>
      <c r="I465" s="462"/>
      <c r="J465" s="455"/>
    </row>
    <row r="466" spans="1:10" ht="12.75">
      <c r="A466" s="452" t="s">
        <v>365</v>
      </c>
      <c r="B466" s="354" t="s">
        <v>1116</v>
      </c>
      <c r="C466" s="452" t="s">
        <v>687</v>
      </c>
      <c r="D466" s="452" t="s">
        <v>782</v>
      </c>
      <c r="E466" s="354" t="s">
        <v>689</v>
      </c>
      <c r="F466" s="452" t="s">
        <v>786</v>
      </c>
      <c r="G466" s="684" t="s">
        <v>1387</v>
      </c>
      <c r="H466" s="480" t="s">
        <v>1387</v>
      </c>
      <c r="I466" s="462"/>
      <c r="J466" s="455"/>
    </row>
    <row r="467" spans="1:10" ht="12.75">
      <c r="A467" s="452" t="s">
        <v>365</v>
      </c>
      <c r="B467" s="354" t="s">
        <v>1008</v>
      </c>
      <c r="C467" s="452" t="s">
        <v>687</v>
      </c>
      <c r="D467" s="452" t="s">
        <v>782</v>
      </c>
      <c r="E467" s="354" t="s">
        <v>689</v>
      </c>
      <c r="F467" s="452" t="s">
        <v>786</v>
      </c>
      <c r="G467" s="684" t="s">
        <v>1387</v>
      </c>
      <c r="H467" s="480" t="s">
        <v>1387</v>
      </c>
      <c r="I467" s="462"/>
      <c r="J467" s="455"/>
    </row>
    <row r="468" spans="1:10" ht="12.75">
      <c r="A468" s="452" t="s">
        <v>365</v>
      </c>
      <c r="B468" s="354" t="s">
        <v>912</v>
      </c>
      <c r="C468" s="452" t="s">
        <v>687</v>
      </c>
      <c r="D468" s="452" t="s">
        <v>782</v>
      </c>
      <c r="E468" s="354" t="s">
        <v>689</v>
      </c>
      <c r="F468" s="452" t="s">
        <v>786</v>
      </c>
      <c r="G468" s="684" t="s">
        <v>1387</v>
      </c>
      <c r="H468" s="480" t="s">
        <v>1387</v>
      </c>
      <c r="I468" s="462"/>
      <c r="J468" s="455"/>
    </row>
    <row r="469" spans="1:10" ht="12.75">
      <c r="A469" s="452" t="s">
        <v>365</v>
      </c>
      <c r="B469" s="354" t="s">
        <v>1068</v>
      </c>
      <c r="C469" s="452" t="s">
        <v>687</v>
      </c>
      <c r="D469" s="452" t="s">
        <v>782</v>
      </c>
      <c r="E469" s="354" t="s">
        <v>689</v>
      </c>
      <c r="F469" s="452" t="s">
        <v>786</v>
      </c>
      <c r="G469" s="684" t="s">
        <v>1387</v>
      </c>
      <c r="H469" s="480" t="s">
        <v>1387</v>
      </c>
      <c r="I469" s="462"/>
      <c r="J469" s="455"/>
    </row>
    <row r="470" spans="1:10" ht="12.75">
      <c r="A470" s="452" t="s">
        <v>365</v>
      </c>
      <c r="B470" s="354" t="s">
        <v>1069</v>
      </c>
      <c r="C470" s="452" t="s">
        <v>687</v>
      </c>
      <c r="D470" s="452" t="s">
        <v>782</v>
      </c>
      <c r="E470" s="354" t="s">
        <v>689</v>
      </c>
      <c r="F470" s="452" t="s">
        <v>786</v>
      </c>
      <c r="G470" s="684" t="s">
        <v>1387</v>
      </c>
      <c r="H470" s="480" t="s">
        <v>1387</v>
      </c>
      <c r="I470" s="462"/>
      <c r="J470" s="455"/>
    </row>
    <row r="471" spans="1:10" ht="12.75">
      <c r="A471" s="452" t="s">
        <v>365</v>
      </c>
      <c r="B471" s="354" t="s">
        <v>816</v>
      </c>
      <c r="C471" s="452" t="s">
        <v>687</v>
      </c>
      <c r="D471" s="452" t="s">
        <v>782</v>
      </c>
      <c r="E471" s="354" t="s">
        <v>689</v>
      </c>
      <c r="F471" s="452" t="s">
        <v>786</v>
      </c>
      <c r="G471" s="684" t="s">
        <v>1387</v>
      </c>
      <c r="H471" s="480" t="s">
        <v>1387</v>
      </c>
      <c r="I471" s="462"/>
      <c r="J471" s="455"/>
    </row>
    <row r="472" spans="1:10" ht="12.75">
      <c r="A472" s="452" t="s">
        <v>365</v>
      </c>
      <c r="B472" s="354" t="s">
        <v>1117</v>
      </c>
      <c r="C472" s="452" t="s">
        <v>687</v>
      </c>
      <c r="D472" s="452" t="s">
        <v>782</v>
      </c>
      <c r="E472" s="354" t="s">
        <v>1118</v>
      </c>
      <c r="F472" s="452" t="s">
        <v>786</v>
      </c>
      <c r="G472" s="460" t="s">
        <v>1119</v>
      </c>
      <c r="H472" s="480" t="s">
        <v>1384</v>
      </c>
      <c r="I472" s="462"/>
      <c r="J472" s="455"/>
    </row>
    <row r="473" spans="1:10" ht="12.75">
      <c r="A473" s="452" t="s">
        <v>365</v>
      </c>
      <c r="B473" s="354" t="s">
        <v>1120</v>
      </c>
      <c r="C473" s="452" t="s">
        <v>687</v>
      </c>
      <c r="D473" s="452" t="s">
        <v>1121</v>
      </c>
      <c r="E473" s="354" t="s">
        <v>1122</v>
      </c>
      <c r="F473" s="452" t="s">
        <v>788</v>
      </c>
      <c r="G473" s="684" t="s">
        <v>1387</v>
      </c>
      <c r="H473" s="480" t="s">
        <v>1387</v>
      </c>
      <c r="I473" s="462"/>
      <c r="J473" s="455"/>
    </row>
    <row r="474" spans="1:10" ht="12.75">
      <c r="A474" s="452" t="s">
        <v>365</v>
      </c>
      <c r="B474" s="354" t="s">
        <v>1123</v>
      </c>
      <c r="C474" s="452" t="s">
        <v>687</v>
      </c>
      <c r="D474" s="452" t="s">
        <v>1121</v>
      </c>
      <c r="E474" s="354" t="s">
        <v>1122</v>
      </c>
      <c r="F474" s="452" t="s">
        <v>786</v>
      </c>
      <c r="G474" s="684" t="s">
        <v>1387</v>
      </c>
      <c r="H474" s="480" t="s">
        <v>1387</v>
      </c>
      <c r="I474" s="462"/>
      <c r="J474" s="455"/>
    </row>
    <row r="475" spans="1:10" ht="12.75">
      <c r="A475" s="452" t="s">
        <v>365</v>
      </c>
      <c r="B475" s="354" t="s">
        <v>839</v>
      </c>
      <c r="C475" s="452" t="s">
        <v>687</v>
      </c>
      <c r="D475" s="452" t="s">
        <v>1121</v>
      </c>
      <c r="E475" s="354" t="s">
        <v>1122</v>
      </c>
      <c r="F475" s="452" t="s">
        <v>786</v>
      </c>
      <c r="G475" s="684" t="s">
        <v>1387</v>
      </c>
      <c r="H475" s="480" t="s">
        <v>1387</v>
      </c>
      <c r="I475" s="462"/>
      <c r="J475" s="455"/>
    </row>
    <row r="476" spans="1:10" ht="12.75">
      <c r="A476" s="452" t="s">
        <v>365</v>
      </c>
      <c r="B476" s="354" t="s">
        <v>912</v>
      </c>
      <c r="C476" s="452" t="s">
        <v>687</v>
      </c>
      <c r="D476" s="452" t="s">
        <v>1121</v>
      </c>
      <c r="E476" s="354" t="s">
        <v>1122</v>
      </c>
      <c r="F476" s="452" t="s">
        <v>786</v>
      </c>
      <c r="G476" s="684" t="s">
        <v>1387</v>
      </c>
      <c r="H476" s="480" t="s">
        <v>1387</v>
      </c>
      <c r="I476" s="462"/>
      <c r="J476" s="455"/>
    </row>
    <row r="477" spans="1:10" ht="14.25" customHeight="1">
      <c r="A477" s="166"/>
      <c r="B477" s="456"/>
      <c r="C477" s="456"/>
      <c r="D477" s="456"/>
      <c r="E477" s="457"/>
      <c r="F477" s="457"/>
      <c r="G477" s="458"/>
      <c r="H477" s="459"/>
      <c r="I477" s="457"/>
      <c r="J477" s="457"/>
    </row>
    <row r="478" spans="1:10" ht="14.25" customHeight="1">
      <c r="A478" s="166" t="s">
        <v>1124</v>
      </c>
      <c r="B478" s="456"/>
      <c r="C478" s="456"/>
      <c r="D478" s="456"/>
      <c r="E478" s="457"/>
      <c r="F478" s="457"/>
      <c r="G478" s="458"/>
      <c r="H478" s="459"/>
      <c r="I478" s="457"/>
      <c r="J478" s="457"/>
    </row>
    <row r="479" spans="1:10" ht="14.25" customHeight="1">
      <c r="A479" s="166"/>
      <c r="B479" s="456"/>
      <c r="C479" s="456"/>
      <c r="D479" s="456"/>
      <c r="E479" s="457"/>
      <c r="F479" s="457"/>
      <c r="G479" s="457"/>
      <c r="H479" s="457"/>
      <c r="I479" s="457"/>
      <c r="J479" s="457"/>
    </row>
    <row r="480" spans="1:10" ht="14.25" customHeight="1">
      <c r="A480" s="196" t="s">
        <v>1125</v>
      </c>
      <c r="B480" s="456"/>
      <c r="C480" s="456"/>
      <c r="D480" s="456"/>
      <c r="E480" s="457"/>
      <c r="F480" s="457"/>
      <c r="G480" s="457"/>
      <c r="H480" s="457"/>
      <c r="I480" s="457"/>
      <c r="J480" s="457"/>
    </row>
    <row r="481" spans="1:10" ht="14.25" customHeight="1">
      <c r="A481" s="196" t="s">
        <v>1126</v>
      </c>
      <c r="B481" s="456"/>
      <c r="C481" s="456"/>
      <c r="D481" s="456"/>
      <c r="E481" s="457"/>
      <c r="F481" s="457"/>
      <c r="G481" s="457"/>
      <c r="H481" s="457"/>
      <c r="I481" s="457"/>
      <c r="J481" s="457"/>
    </row>
    <row r="482" spans="1:10" ht="14.25" customHeight="1">
      <c r="A482" s="196" t="s">
        <v>1127</v>
      </c>
      <c r="B482" s="456"/>
      <c r="C482" s="456"/>
      <c r="D482" s="456"/>
      <c r="E482" s="457"/>
      <c r="F482" s="457"/>
      <c r="G482" s="457"/>
      <c r="H482" s="457"/>
      <c r="I482" s="457"/>
      <c r="J482" s="457"/>
    </row>
    <row r="483" spans="1:10" ht="14.25" customHeight="1">
      <c r="A483" s="196" t="s">
        <v>1128</v>
      </c>
      <c r="B483" s="456"/>
      <c r="C483" s="456"/>
      <c r="D483" s="456"/>
      <c r="E483" s="457"/>
      <c r="F483" s="457"/>
      <c r="G483" s="457"/>
      <c r="H483" s="457"/>
      <c r="I483" s="457"/>
      <c r="J483" s="457"/>
    </row>
    <row r="484" spans="1:10" ht="14.25" customHeight="1"/>
    <row r="485" spans="1:10" ht="14.25" customHeight="1"/>
    <row r="486" spans="1:10" ht="14.25" customHeight="1"/>
    <row r="487" spans="1:10" ht="14.25" customHeight="1"/>
    <row r="488" spans="1:10" ht="14.25" customHeight="1"/>
    <row r="489" spans="1:10" ht="14.25" customHeight="1"/>
    <row r="490" spans="1:10" ht="14.25" customHeight="1"/>
    <row r="491" spans="1:10" ht="14.25" customHeight="1"/>
    <row r="492" spans="1:10" ht="14.25" customHeight="1"/>
    <row r="493" spans="1:10" ht="14.25" customHeight="1"/>
    <row r="494" spans="1:10" ht="14.25" customHeight="1"/>
    <row r="495" spans="1:10" ht="14.25" customHeight="1"/>
    <row r="496" spans="1:10"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sheetData>
  <phoneticPr fontId="34" type="noConversion"/>
  <dataValidations count="1">
    <dataValidation type="textLength" showInputMessage="1" showErrorMessage="1" sqref="I4:J18">
      <formula1>0</formula1>
      <formula2>150</formula2>
    </dataValidation>
  </dataValidations>
  <pageMargins left="0.78749999999999998" right="0.78749999999999998" top="1.0631944444444446" bottom="1.0631944444444446" header="0.51180555555555551" footer="0.51180555555555551"/>
  <pageSetup paperSize="9" scale="55"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pageSetUpPr fitToPage="1"/>
  </sheetPr>
  <dimension ref="A1:AK39"/>
  <sheetViews>
    <sheetView zoomScale="85" zoomScaleNormal="85" zoomScaleSheetLayoutView="100" zoomScalePageLayoutView="85" workbookViewId="0">
      <pane ySplit="4" topLeftCell="A20" activePane="bottomLeft" state="frozenSplit"/>
      <selection pane="bottomLeft" activeCell="E37" sqref="E37"/>
    </sheetView>
  </sheetViews>
  <sheetFormatPr defaultColWidth="5.7109375" defaultRowHeight="20.100000000000001" customHeight="1"/>
  <cols>
    <col min="1" max="1" width="10.7109375" style="1" customWidth="1"/>
    <col min="2" max="2" width="20.42578125" style="52" customWidth="1"/>
    <col min="3" max="3" width="27.140625" style="5" customWidth="1"/>
    <col min="4" max="4" width="13.28515625" style="52" bestFit="1" customWidth="1"/>
    <col min="5" max="5" width="11.85546875" style="53" customWidth="1"/>
    <col min="6" max="6" width="8.7109375" style="53" customWidth="1"/>
    <col min="7" max="12" width="4.7109375" style="53" customWidth="1"/>
    <col min="13" max="13" width="7.42578125" style="53" customWidth="1"/>
    <col min="14" max="36" width="4.7109375" style="53" customWidth="1"/>
    <col min="37" max="37" width="14.5703125" style="294" customWidth="1"/>
    <col min="38" max="16384" width="5.7109375" style="52"/>
  </cols>
  <sheetData>
    <row r="1" spans="1:37" ht="22.35" customHeight="1" thickBot="1">
      <c r="A1" s="54" t="s">
        <v>106</v>
      </c>
      <c r="B1" s="55"/>
      <c r="C1" s="55"/>
      <c r="D1" s="55"/>
      <c r="E1" s="55"/>
      <c r="F1" s="55"/>
      <c r="G1" s="55"/>
      <c r="H1" s="55"/>
      <c r="I1" s="55"/>
      <c r="J1" s="55"/>
      <c r="K1" s="55"/>
      <c r="L1" s="55"/>
      <c r="M1" s="55"/>
      <c r="N1" s="55"/>
      <c r="O1" s="55"/>
      <c r="P1" s="55"/>
      <c r="Q1" s="55"/>
      <c r="R1" s="55"/>
      <c r="S1" s="55"/>
      <c r="T1" s="55"/>
      <c r="U1" s="55"/>
      <c r="V1" s="55"/>
      <c r="W1" s="55"/>
      <c r="X1" s="56"/>
      <c r="Y1" s="1127" t="s">
        <v>107</v>
      </c>
      <c r="Z1" s="1127"/>
      <c r="AA1" s="1127"/>
      <c r="AB1" s="1127"/>
      <c r="AC1" s="1127"/>
      <c r="AD1" s="1127"/>
      <c r="AE1" s="1128" t="s">
        <v>574</v>
      </c>
      <c r="AF1" s="1128"/>
      <c r="AG1" s="1128"/>
      <c r="AH1" s="1128"/>
      <c r="AI1" s="1128"/>
      <c r="AJ1" s="1128"/>
    </row>
    <row r="2" spans="1:37" ht="20.100000000000001" customHeight="1" thickBot="1">
      <c r="A2" s="57"/>
      <c r="B2" s="57"/>
      <c r="C2" s="57"/>
      <c r="D2" s="57"/>
      <c r="E2" s="57"/>
      <c r="F2" s="57"/>
      <c r="G2" s="55"/>
      <c r="H2" s="55"/>
      <c r="I2" s="55"/>
      <c r="J2" s="55"/>
      <c r="K2" s="55"/>
      <c r="L2" s="55"/>
      <c r="M2" s="55"/>
      <c r="N2" s="55"/>
      <c r="O2" s="55"/>
      <c r="P2" s="55"/>
      <c r="Q2" s="55"/>
      <c r="R2" s="55"/>
      <c r="S2" s="55"/>
      <c r="T2" s="55"/>
      <c r="U2" s="55"/>
      <c r="V2" s="55"/>
      <c r="W2" s="55"/>
      <c r="X2" s="56"/>
      <c r="Y2" s="1129"/>
      <c r="Z2" s="1129"/>
      <c r="AA2" s="1129"/>
      <c r="AB2" s="1129"/>
      <c r="AC2" s="1129"/>
      <c r="AD2" s="1129"/>
      <c r="AE2" s="1130"/>
      <c r="AF2" s="1130"/>
      <c r="AG2" s="1130"/>
      <c r="AH2" s="1130"/>
      <c r="AI2" s="1130"/>
      <c r="AJ2" s="1130"/>
    </row>
    <row r="3" spans="1:37" ht="32.450000000000003" customHeight="1">
      <c r="A3" s="226" t="s">
        <v>1</v>
      </c>
      <c r="B3" s="191" t="s">
        <v>80</v>
      </c>
      <c r="C3" s="203" t="s">
        <v>10</v>
      </c>
      <c r="D3" s="227" t="s">
        <v>333</v>
      </c>
      <c r="E3" s="192" t="s">
        <v>94</v>
      </c>
      <c r="F3" s="500" t="s">
        <v>81</v>
      </c>
      <c r="G3" s="1112" t="s">
        <v>89</v>
      </c>
      <c r="H3" s="1113"/>
      <c r="I3" s="1113"/>
      <c r="J3" s="1113"/>
      <c r="K3" s="1113"/>
      <c r="L3" s="1114"/>
      <c r="M3" s="1115" t="s">
        <v>108</v>
      </c>
      <c r="N3" s="1116"/>
      <c r="O3" s="1116"/>
      <c r="P3" s="1116"/>
      <c r="Q3" s="1116"/>
      <c r="R3" s="1117"/>
      <c r="S3" s="1115" t="s">
        <v>109</v>
      </c>
      <c r="T3" s="1116"/>
      <c r="U3" s="1116"/>
      <c r="V3" s="1116"/>
      <c r="W3" s="1116"/>
      <c r="X3" s="1118"/>
      <c r="Y3" s="1115" t="s">
        <v>110</v>
      </c>
      <c r="Z3" s="1116"/>
      <c r="AA3" s="1116"/>
      <c r="AB3" s="1116"/>
      <c r="AC3" s="1116"/>
      <c r="AD3" s="1117"/>
      <c r="AE3" s="1115" t="s">
        <v>111</v>
      </c>
      <c r="AF3" s="1116"/>
      <c r="AG3" s="1116"/>
      <c r="AH3" s="1116"/>
      <c r="AI3" s="1116"/>
      <c r="AJ3" s="1118"/>
      <c r="AK3" s="716" t="s">
        <v>336</v>
      </c>
    </row>
    <row r="4" spans="1:37" ht="35.1" customHeight="1">
      <c r="A4" s="228"/>
      <c r="B4" s="58"/>
      <c r="C4" s="202"/>
      <c r="D4" s="59"/>
      <c r="E4" s="60"/>
      <c r="F4" s="501"/>
      <c r="G4" s="521">
        <v>2011</v>
      </c>
      <c r="H4" s="521">
        <v>2012</v>
      </c>
      <c r="I4" s="521">
        <v>2013</v>
      </c>
      <c r="J4" s="521">
        <v>2014</v>
      </c>
      <c r="K4" s="521">
        <v>2015</v>
      </c>
      <c r="L4" s="521">
        <v>2016</v>
      </c>
      <c r="M4" s="521">
        <v>2011</v>
      </c>
      <c r="N4" s="521">
        <v>2012</v>
      </c>
      <c r="O4" s="521">
        <v>2013</v>
      </c>
      <c r="P4" s="521">
        <v>2014</v>
      </c>
      <c r="Q4" s="521">
        <v>2015</v>
      </c>
      <c r="R4" s="527">
        <v>2016</v>
      </c>
      <c r="S4" s="530">
        <v>2011</v>
      </c>
      <c r="T4" s="521">
        <v>2012</v>
      </c>
      <c r="U4" s="521">
        <v>2013</v>
      </c>
      <c r="V4" s="521">
        <v>2014</v>
      </c>
      <c r="W4" s="521">
        <v>2015</v>
      </c>
      <c r="X4" s="531">
        <v>2016</v>
      </c>
      <c r="Y4" s="530">
        <v>2011</v>
      </c>
      <c r="Z4" s="521">
        <v>2012</v>
      </c>
      <c r="AA4" s="521">
        <v>2013</v>
      </c>
      <c r="AB4" s="521">
        <v>2014</v>
      </c>
      <c r="AC4" s="521">
        <v>2015</v>
      </c>
      <c r="AD4" s="527">
        <v>2016</v>
      </c>
      <c r="AE4" s="691">
        <v>2011</v>
      </c>
      <c r="AF4" s="521">
        <v>2012</v>
      </c>
      <c r="AG4" s="521">
        <v>2013</v>
      </c>
      <c r="AH4" s="521">
        <v>2014</v>
      </c>
      <c r="AI4" s="521">
        <v>2015</v>
      </c>
      <c r="AJ4" s="721">
        <v>2016</v>
      </c>
      <c r="AK4" s="717"/>
    </row>
    <row r="5" spans="1:37" s="128" customFormat="1" ht="12.75">
      <c r="A5" s="463" t="s">
        <v>365</v>
      </c>
      <c r="B5" s="524" t="s">
        <v>790</v>
      </c>
      <c r="C5" s="464" t="s">
        <v>21</v>
      </c>
      <c r="D5" s="465" t="s">
        <v>8</v>
      </c>
      <c r="E5" s="466" t="s">
        <v>791</v>
      </c>
      <c r="F5" s="463" t="s">
        <v>786</v>
      </c>
      <c r="G5" s="517" t="s">
        <v>1138</v>
      </c>
      <c r="H5" s="518" t="s">
        <v>1138</v>
      </c>
      <c r="I5" s="518" t="s">
        <v>1138</v>
      </c>
      <c r="J5" s="518" t="s">
        <v>1138</v>
      </c>
      <c r="K5" s="518" t="s">
        <v>1138</v>
      </c>
      <c r="L5" s="519" t="s">
        <v>1138</v>
      </c>
      <c r="M5" s="520" t="s">
        <v>1138</v>
      </c>
      <c r="N5" s="486" t="s">
        <v>1138</v>
      </c>
      <c r="O5" s="507" t="s">
        <v>1138</v>
      </c>
      <c r="P5" s="518" t="s">
        <v>1138</v>
      </c>
      <c r="Q5" s="518" t="s">
        <v>1138</v>
      </c>
      <c r="R5" s="528" t="s">
        <v>1138</v>
      </c>
      <c r="S5" s="488" t="s">
        <v>1138</v>
      </c>
      <c r="T5" s="477" t="s">
        <v>1138</v>
      </c>
      <c r="U5" s="480" t="s">
        <v>1138</v>
      </c>
      <c r="V5" s="296" t="s">
        <v>1138</v>
      </c>
      <c r="W5" s="522" t="s">
        <v>1138</v>
      </c>
      <c r="X5" s="519" t="s">
        <v>1138</v>
      </c>
      <c r="Y5" s="520" t="s">
        <v>1138</v>
      </c>
      <c r="Z5" s="507" t="s">
        <v>1138</v>
      </c>
      <c r="AA5" s="503" t="s">
        <v>1138</v>
      </c>
      <c r="AB5" s="518" t="s">
        <v>1138</v>
      </c>
      <c r="AC5" s="518" t="s">
        <v>1138</v>
      </c>
      <c r="AD5" s="528" t="s">
        <v>1138</v>
      </c>
      <c r="AE5" s="1123" t="s">
        <v>113</v>
      </c>
      <c r="AF5" s="1124"/>
      <c r="AG5" s="1125"/>
      <c r="AH5" s="1125"/>
      <c r="AI5" s="1124"/>
      <c r="AJ5" s="1126"/>
      <c r="AK5" s="717"/>
    </row>
    <row r="6" spans="1:37" s="128" customFormat="1" ht="25.5">
      <c r="A6" s="463" t="s">
        <v>365</v>
      </c>
      <c r="B6" s="524" t="s">
        <v>810</v>
      </c>
      <c r="C6" s="464" t="s">
        <v>21</v>
      </c>
      <c r="D6" s="465" t="s">
        <v>8</v>
      </c>
      <c r="E6" s="466" t="s">
        <v>811</v>
      </c>
      <c r="F6" s="463" t="s">
        <v>786</v>
      </c>
      <c r="G6" s="504" t="s">
        <v>1138</v>
      </c>
      <c r="H6" s="505" t="s">
        <v>1138</v>
      </c>
      <c r="I6" s="505" t="s">
        <v>1138</v>
      </c>
      <c r="J6" s="505" t="s">
        <v>1138</v>
      </c>
      <c r="K6" s="505" t="s">
        <v>1138</v>
      </c>
      <c r="L6" s="506" t="s">
        <v>1138</v>
      </c>
      <c r="M6" s="488" t="s">
        <v>1138</v>
      </c>
      <c r="N6" s="476" t="s">
        <v>1138</v>
      </c>
      <c r="O6" s="477" t="s">
        <v>1138</v>
      </c>
      <c r="P6" s="505" t="s">
        <v>1138</v>
      </c>
      <c r="Q6" s="505" t="s">
        <v>1138</v>
      </c>
      <c r="R6" s="529" t="s">
        <v>1138</v>
      </c>
      <c r="S6" s="488" t="s">
        <v>1138</v>
      </c>
      <c r="T6" s="477" t="s">
        <v>1138</v>
      </c>
      <c r="U6" s="480" t="s">
        <v>1138</v>
      </c>
      <c r="V6" s="296" t="s">
        <v>1138</v>
      </c>
      <c r="W6" s="523" t="s">
        <v>1138</v>
      </c>
      <c r="X6" s="506" t="s">
        <v>1138</v>
      </c>
      <c r="Y6" s="488" t="s">
        <v>1138</v>
      </c>
      <c r="Z6" s="477" t="s">
        <v>1138</v>
      </c>
      <c r="AA6" s="480" t="s">
        <v>1138</v>
      </c>
      <c r="AB6" s="505" t="s">
        <v>1138</v>
      </c>
      <c r="AC6" s="505" t="s">
        <v>1138</v>
      </c>
      <c r="AD6" s="529" t="s">
        <v>1138</v>
      </c>
      <c r="AE6" s="692" t="s">
        <v>1138</v>
      </c>
      <c r="AF6" s="535"/>
      <c r="AG6" s="535"/>
      <c r="AH6" s="512"/>
      <c r="AI6" s="512" t="s">
        <v>1138</v>
      </c>
      <c r="AJ6" s="722"/>
      <c r="AK6" s="717" t="s">
        <v>1414</v>
      </c>
    </row>
    <row r="7" spans="1:37" ht="12.75">
      <c r="A7" s="709" t="s">
        <v>1129</v>
      </c>
      <c r="B7" s="710" t="s">
        <v>814</v>
      </c>
      <c r="C7" s="711" t="s">
        <v>21</v>
      </c>
      <c r="D7" s="712" t="s">
        <v>8</v>
      </c>
      <c r="E7" s="713" t="s">
        <v>785</v>
      </c>
      <c r="F7" s="709" t="s">
        <v>786</v>
      </c>
      <c r="G7" s="508"/>
      <c r="H7" s="509"/>
      <c r="I7" s="509"/>
      <c r="J7" s="509"/>
      <c r="K7" s="509"/>
      <c r="L7" s="510"/>
      <c r="M7" s="508"/>
      <c r="N7" s="509"/>
      <c r="O7" s="515"/>
      <c r="P7" s="509"/>
      <c r="Q7" s="509"/>
      <c r="R7" s="515"/>
      <c r="S7" s="508"/>
      <c r="T7" s="515"/>
      <c r="U7" s="512"/>
      <c r="V7" s="512"/>
      <c r="W7" s="514"/>
      <c r="X7" s="510"/>
      <c r="Y7" s="508"/>
      <c r="Z7" s="515"/>
      <c r="AA7" s="512"/>
      <c r="AB7" s="509"/>
      <c r="AC7" s="509"/>
      <c r="AD7" s="515"/>
      <c r="AE7" s="1119" t="s">
        <v>113</v>
      </c>
      <c r="AF7" s="1120"/>
      <c r="AG7" s="1121"/>
      <c r="AH7" s="1121"/>
      <c r="AI7" s="1120"/>
      <c r="AJ7" s="1122"/>
      <c r="AK7" s="718"/>
    </row>
    <row r="8" spans="1:37" ht="12.75">
      <c r="A8" s="463" t="s">
        <v>365</v>
      </c>
      <c r="B8" s="524" t="s">
        <v>98</v>
      </c>
      <c r="C8" s="464" t="s">
        <v>21</v>
      </c>
      <c r="D8" s="465" t="s">
        <v>8</v>
      </c>
      <c r="E8" s="466" t="s">
        <v>825</v>
      </c>
      <c r="F8" s="463" t="s">
        <v>786</v>
      </c>
      <c r="G8" s="488" t="s">
        <v>1138</v>
      </c>
      <c r="H8" s="476" t="s">
        <v>1138</v>
      </c>
      <c r="I8" s="476" t="s">
        <v>1138</v>
      </c>
      <c r="J8" s="476" t="s">
        <v>1138</v>
      </c>
      <c r="K8" s="476" t="s">
        <v>1138</v>
      </c>
      <c r="L8" s="493" t="s">
        <v>1138</v>
      </c>
      <c r="M8" s="488" t="s">
        <v>1138</v>
      </c>
      <c r="N8" s="476" t="s">
        <v>1138</v>
      </c>
      <c r="O8" s="477" t="s">
        <v>1138</v>
      </c>
      <c r="P8" s="476" t="s">
        <v>1138</v>
      </c>
      <c r="Q8" s="476" t="s">
        <v>1138</v>
      </c>
      <c r="R8" s="477" t="s">
        <v>1138</v>
      </c>
      <c r="S8" s="488" t="s">
        <v>1138</v>
      </c>
      <c r="T8" s="477" t="s">
        <v>1138</v>
      </c>
      <c r="U8" s="480" t="s">
        <v>1138</v>
      </c>
      <c r="V8" s="480" t="s">
        <v>1138</v>
      </c>
      <c r="W8" s="502" t="s">
        <v>1138</v>
      </c>
      <c r="X8" s="493" t="s">
        <v>1138</v>
      </c>
      <c r="Y8" s="488" t="s">
        <v>1138</v>
      </c>
      <c r="Z8" s="477" t="s">
        <v>1138</v>
      </c>
      <c r="AA8" s="480" t="s">
        <v>1138</v>
      </c>
      <c r="AB8" s="476" t="s">
        <v>1138</v>
      </c>
      <c r="AC8" s="476" t="s">
        <v>1138</v>
      </c>
      <c r="AD8" s="477" t="s">
        <v>1138</v>
      </c>
      <c r="AE8" s="1123" t="s">
        <v>113</v>
      </c>
      <c r="AF8" s="1124"/>
      <c r="AG8" s="1125"/>
      <c r="AH8" s="1125"/>
      <c r="AI8" s="1124"/>
      <c r="AJ8" s="1126"/>
      <c r="AK8" s="717"/>
    </row>
    <row r="9" spans="1:37" ht="12.75">
      <c r="A9" s="463" t="s">
        <v>365</v>
      </c>
      <c r="B9" s="524" t="s">
        <v>784</v>
      </c>
      <c r="C9" s="464" t="s">
        <v>21</v>
      </c>
      <c r="D9" s="465" t="s">
        <v>8</v>
      </c>
      <c r="E9" s="466" t="s">
        <v>68</v>
      </c>
      <c r="F9" s="463" t="s">
        <v>786</v>
      </c>
      <c r="G9" s="488" t="s">
        <v>1138</v>
      </c>
      <c r="H9" s="476" t="s">
        <v>1138</v>
      </c>
      <c r="I9" s="476" t="s">
        <v>1138</v>
      </c>
      <c r="J9" s="476" t="s">
        <v>1138</v>
      </c>
      <c r="K9" s="476" t="s">
        <v>1138</v>
      </c>
      <c r="L9" s="493" t="s">
        <v>1138</v>
      </c>
      <c r="M9" s="488" t="s">
        <v>1138</v>
      </c>
      <c r="N9" s="476" t="s">
        <v>1138</v>
      </c>
      <c r="O9" s="477" t="s">
        <v>1138</v>
      </c>
      <c r="P9" s="476" t="s">
        <v>1138</v>
      </c>
      <c r="Q9" s="476" t="s">
        <v>1138</v>
      </c>
      <c r="R9" s="477" t="s">
        <v>1138</v>
      </c>
      <c r="S9" s="488" t="s">
        <v>1138</v>
      </c>
      <c r="T9" s="477" t="s">
        <v>1138</v>
      </c>
      <c r="U9" s="480" t="s">
        <v>1138</v>
      </c>
      <c r="V9" s="480" t="s">
        <v>1138</v>
      </c>
      <c r="W9" s="502" t="s">
        <v>1138</v>
      </c>
      <c r="X9" s="493" t="s">
        <v>1138</v>
      </c>
      <c r="Y9" s="488" t="s">
        <v>1138</v>
      </c>
      <c r="Z9" s="477" t="s">
        <v>1138</v>
      </c>
      <c r="AA9" s="480" t="s">
        <v>1138</v>
      </c>
      <c r="AB9" s="476" t="s">
        <v>1138</v>
      </c>
      <c r="AC9" s="476" t="s">
        <v>1138</v>
      </c>
      <c r="AD9" s="477" t="s">
        <v>1138</v>
      </c>
      <c r="AE9" s="1123" t="s">
        <v>113</v>
      </c>
      <c r="AF9" s="1124"/>
      <c r="AG9" s="1125"/>
      <c r="AH9" s="1125"/>
      <c r="AI9" s="1124"/>
      <c r="AJ9" s="1126"/>
      <c r="AK9" s="717"/>
    </row>
    <row r="10" spans="1:37" ht="12.75">
      <c r="A10" s="463" t="s">
        <v>365</v>
      </c>
      <c r="B10" s="524" t="s">
        <v>790</v>
      </c>
      <c r="C10" s="464" t="s">
        <v>21</v>
      </c>
      <c r="D10" s="465" t="s">
        <v>8</v>
      </c>
      <c r="E10" s="466" t="s">
        <v>821</v>
      </c>
      <c r="F10" s="463" t="s">
        <v>786</v>
      </c>
      <c r="G10" s="488" t="s">
        <v>1138</v>
      </c>
      <c r="H10" s="476" t="s">
        <v>1138</v>
      </c>
      <c r="I10" s="476" t="s">
        <v>1138</v>
      </c>
      <c r="J10" s="476" t="s">
        <v>1138</v>
      </c>
      <c r="K10" s="476" t="s">
        <v>1138</v>
      </c>
      <c r="L10" s="493" t="s">
        <v>1138</v>
      </c>
      <c r="M10" s="488" t="s">
        <v>1138</v>
      </c>
      <c r="N10" s="476" t="s">
        <v>1138</v>
      </c>
      <c r="O10" s="477" t="s">
        <v>1138</v>
      </c>
      <c r="P10" s="476" t="s">
        <v>1138</v>
      </c>
      <c r="Q10" s="476" t="s">
        <v>1138</v>
      </c>
      <c r="R10" s="477" t="s">
        <v>1138</v>
      </c>
      <c r="S10" s="488" t="s">
        <v>1138</v>
      </c>
      <c r="T10" s="477" t="s">
        <v>1138</v>
      </c>
      <c r="U10" s="480" t="s">
        <v>1138</v>
      </c>
      <c r="V10" s="480" t="s">
        <v>1138</v>
      </c>
      <c r="W10" s="502" t="s">
        <v>1138</v>
      </c>
      <c r="X10" s="493" t="s">
        <v>1138</v>
      </c>
      <c r="Y10" s="488" t="s">
        <v>1138</v>
      </c>
      <c r="Z10" s="477" t="s">
        <v>1138</v>
      </c>
      <c r="AA10" s="480" t="s">
        <v>1138</v>
      </c>
      <c r="AB10" s="476" t="s">
        <v>1138</v>
      </c>
      <c r="AC10" s="476" t="s">
        <v>1138</v>
      </c>
      <c r="AD10" s="477" t="s">
        <v>1138</v>
      </c>
      <c r="AE10" s="1123" t="s">
        <v>113</v>
      </c>
      <c r="AF10" s="1124"/>
      <c r="AG10" s="1125"/>
      <c r="AH10" s="1125"/>
      <c r="AI10" s="1124"/>
      <c r="AJ10" s="1126"/>
      <c r="AK10" s="717"/>
    </row>
    <row r="11" spans="1:37" ht="12.75">
      <c r="A11" s="463" t="s">
        <v>365</v>
      </c>
      <c r="B11" s="524" t="s">
        <v>873</v>
      </c>
      <c r="C11" s="464" t="s">
        <v>21</v>
      </c>
      <c r="D11" s="465" t="s">
        <v>8</v>
      </c>
      <c r="E11" s="466" t="s">
        <v>68</v>
      </c>
      <c r="F11" s="463" t="s">
        <v>788</v>
      </c>
      <c r="G11" s="488"/>
      <c r="H11" s="476"/>
      <c r="I11" s="476"/>
      <c r="J11" s="476"/>
      <c r="K11" s="476"/>
      <c r="L11" s="493"/>
      <c r="M11" s="489"/>
      <c r="N11" s="478"/>
      <c r="O11" s="479"/>
      <c r="P11" s="476"/>
      <c r="Q11" s="476"/>
      <c r="R11" s="477"/>
      <c r="S11" s="489" t="s">
        <v>1138</v>
      </c>
      <c r="T11" s="479" t="s">
        <v>1138</v>
      </c>
      <c r="U11" s="480" t="s">
        <v>1138</v>
      </c>
      <c r="V11" s="480" t="s">
        <v>1138</v>
      </c>
      <c r="W11" s="502" t="s">
        <v>1138</v>
      </c>
      <c r="X11" s="493" t="s">
        <v>1138</v>
      </c>
      <c r="Y11" s="489" t="s">
        <v>1138</v>
      </c>
      <c r="Z11" s="479" t="s">
        <v>1138</v>
      </c>
      <c r="AA11" s="480" t="s">
        <v>1138</v>
      </c>
      <c r="AB11" s="480" t="s">
        <v>1138</v>
      </c>
      <c r="AC11" s="502" t="s">
        <v>1138</v>
      </c>
      <c r="AD11" s="477" t="s">
        <v>1138</v>
      </c>
      <c r="AE11" s="1131" t="s">
        <v>113</v>
      </c>
      <c r="AF11" s="1132"/>
      <c r="AG11" s="1132"/>
      <c r="AH11" s="1132"/>
      <c r="AI11" s="1132"/>
      <c r="AJ11" s="1133"/>
      <c r="AK11" s="717"/>
    </row>
    <row r="12" spans="1:37" ht="12.75">
      <c r="A12" s="467" t="s">
        <v>365</v>
      </c>
      <c r="B12" s="524" t="s">
        <v>877</v>
      </c>
      <c r="C12" s="468" t="s">
        <v>21</v>
      </c>
      <c r="D12" s="469" t="s">
        <v>8</v>
      </c>
      <c r="E12" s="470" t="s">
        <v>68</v>
      </c>
      <c r="F12" s="467" t="s">
        <v>788</v>
      </c>
      <c r="G12" s="508"/>
      <c r="H12" s="509"/>
      <c r="I12" s="509" t="s">
        <v>1138</v>
      </c>
      <c r="J12" s="509"/>
      <c r="K12" s="509"/>
      <c r="L12" s="510" t="s">
        <v>1138</v>
      </c>
      <c r="M12" s="511"/>
      <c r="N12" s="512"/>
      <c r="O12" s="513" t="s">
        <v>1138</v>
      </c>
      <c r="P12" s="509"/>
      <c r="Q12" s="509"/>
      <c r="R12" s="515" t="s">
        <v>1138</v>
      </c>
      <c r="S12" s="511"/>
      <c r="T12" s="513"/>
      <c r="U12" s="512" t="s">
        <v>1138</v>
      </c>
      <c r="V12" s="512"/>
      <c r="W12" s="514"/>
      <c r="X12" s="510" t="s">
        <v>1138</v>
      </c>
      <c r="Y12" s="511"/>
      <c r="Z12" s="513"/>
      <c r="AA12" s="512" t="s">
        <v>1138</v>
      </c>
      <c r="AB12" s="512"/>
      <c r="AC12" s="514"/>
      <c r="AD12" s="515" t="s">
        <v>1138</v>
      </c>
      <c r="AE12" s="1131" t="s">
        <v>113</v>
      </c>
      <c r="AF12" s="1132"/>
      <c r="AG12" s="1132"/>
      <c r="AH12" s="1132"/>
      <c r="AI12" s="1132"/>
      <c r="AJ12" s="1133"/>
      <c r="AK12" s="717"/>
    </row>
    <row r="13" spans="1:37" ht="12.75">
      <c r="A13" s="463" t="s">
        <v>365</v>
      </c>
      <c r="B13" s="525" t="s">
        <v>829</v>
      </c>
      <c r="C13" s="464" t="s">
        <v>21</v>
      </c>
      <c r="D13" s="465" t="s">
        <v>8</v>
      </c>
      <c r="E13" s="466" t="s">
        <v>68</v>
      </c>
      <c r="F13" s="463" t="s">
        <v>788</v>
      </c>
      <c r="G13" s="488" t="s">
        <v>1138</v>
      </c>
      <c r="H13" s="476" t="s">
        <v>1138</v>
      </c>
      <c r="I13" s="476" t="s">
        <v>1138</v>
      </c>
      <c r="J13" s="476" t="s">
        <v>1138</v>
      </c>
      <c r="K13" s="476" t="s">
        <v>1138</v>
      </c>
      <c r="L13" s="493" t="s">
        <v>1138</v>
      </c>
      <c r="M13" s="490" t="s">
        <v>1138</v>
      </c>
      <c r="N13" s="480" t="s">
        <v>1138</v>
      </c>
      <c r="O13" s="481" t="s">
        <v>1138</v>
      </c>
      <c r="P13" s="490" t="s">
        <v>1138</v>
      </c>
      <c r="Q13" s="480" t="s">
        <v>1138</v>
      </c>
      <c r="R13" s="480" t="s">
        <v>1138</v>
      </c>
      <c r="S13" s="490" t="s">
        <v>1138</v>
      </c>
      <c r="T13" s="481" t="s">
        <v>1138</v>
      </c>
      <c r="U13" s="480" t="s">
        <v>1138</v>
      </c>
      <c r="V13" s="480" t="s">
        <v>1138</v>
      </c>
      <c r="W13" s="502" t="s">
        <v>1138</v>
      </c>
      <c r="X13" s="493" t="s">
        <v>1138</v>
      </c>
      <c r="Y13" s="490" t="s">
        <v>1138</v>
      </c>
      <c r="Z13" s="481" t="s">
        <v>1138</v>
      </c>
      <c r="AA13" s="480" t="s">
        <v>1138</v>
      </c>
      <c r="AB13" s="480" t="s">
        <v>1138</v>
      </c>
      <c r="AC13" s="502" t="s">
        <v>1138</v>
      </c>
      <c r="AD13" s="477" t="s">
        <v>1138</v>
      </c>
      <c r="AE13" s="1131" t="s">
        <v>113</v>
      </c>
      <c r="AF13" s="1132"/>
      <c r="AG13" s="1132"/>
      <c r="AH13" s="1132"/>
      <c r="AI13" s="1132"/>
      <c r="AJ13" s="1133"/>
      <c r="AK13" s="717"/>
    </row>
    <row r="14" spans="1:37" ht="12.75">
      <c r="A14" s="463" t="s">
        <v>365</v>
      </c>
      <c r="B14" s="525" t="s">
        <v>831</v>
      </c>
      <c r="C14" s="464" t="s">
        <v>21</v>
      </c>
      <c r="D14" s="465" t="s">
        <v>8</v>
      </c>
      <c r="E14" s="466" t="s">
        <v>68</v>
      </c>
      <c r="F14" s="463" t="s">
        <v>786</v>
      </c>
      <c r="G14" s="508" t="s">
        <v>1138</v>
      </c>
      <c r="H14" s="509"/>
      <c r="I14" s="509"/>
      <c r="J14" s="509"/>
      <c r="K14" s="509"/>
      <c r="L14" s="510"/>
      <c r="M14" s="511" t="s">
        <v>1138</v>
      </c>
      <c r="N14" s="512"/>
      <c r="O14" s="513"/>
      <c r="P14" s="509"/>
      <c r="Q14" s="509"/>
      <c r="R14" s="515"/>
      <c r="S14" s="511" t="s">
        <v>1138</v>
      </c>
      <c r="T14" s="513"/>
      <c r="U14" s="512"/>
      <c r="V14" s="512"/>
      <c r="W14" s="514"/>
      <c r="X14" s="510"/>
      <c r="Y14" s="511" t="s">
        <v>1138</v>
      </c>
      <c r="Z14" s="513"/>
      <c r="AA14" s="512"/>
      <c r="AB14" s="512"/>
      <c r="AC14" s="514"/>
      <c r="AD14" s="515"/>
      <c r="AE14" s="1131" t="s">
        <v>113</v>
      </c>
      <c r="AF14" s="1132"/>
      <c r="AG14" s="1132"/>
      <c r="AH14" s="1132"/>
      <c r="AI14" s="1132"/>
      <c r="AJ14" s="1133"/>
      <c r="AK14" s="717"/>
    </row>
    <row r="15" spans="1:37" ht="12.75">
      <c r="A15" s="463" t="s">
        <v>365</v>
      </c>
      <c r="B15" s="525" t="s">
        <v>891</v>
      </c>
      <c r="C15" s="464" t="s">
        <v>21</v>
      </c>
      <c r="D15" s="465" t="s">
        <v>8</v>
      </c>
      <c r="E15" s="466" t="s">
        <v>68</v>
      </c>
      <c r="F15" s="463" t="s">
        <v>788</v>
      </c>
      <c r="G15" s="508" t="s">
        <v>1138</v>
      </c>
      <c r="H15" s="509"/>
      <c r="I15" s="509"/>
      <c r="J15" s="509"/>
      <c r="K15" s="509"/>
      <c r="L15" s="510"/>
      <c r="M15" s="511" t="s">
        <v>1138</v>
      </c>
      <c r="N15" s="512"/>
      <c r="O15" s="513"/>
      <c r="P15" s="509"/>
      <c r="Q15" s="509"/>
      <c r="R15" s="515"/>
      <c r="S15" s="511" t="s">
        <v>1138</v>
      </c>
      <c r="T15" s="513"/>
      <c r="U15" s="512"/>
      <c r="V15" s="512"/>
      <c r="W15" s="514"/>
      <c r="X15" s="510"/>
      <c r="Y15" s="511" t="s">
        <v>1138</v>
      </c>
      <c r="Z15" s="513"/>
      <c r="AA15" s="512"/>
      <c r="AB15" s="512"/>
      <c r="AC15" s="514"/>
      <c r="AD15" s="515"/>
      <c r="AE15" s="1131" t="s">
        <v>113</v>
      </c>
      <c r="AF15" s="1132"/>
      <c r="AG15" s="1132"/>
      <c r="AH15" s="1132"/>
      <c r="AI15" s="1132"/>
      <c r="AJ15" s="1133"/>
      <c r="AK15" s="717"/>
    </row>
    <row r="16" spans="1:37" ht="12.75">
      <c r="A16" s="463" t="s">
        <v>365</v>
      </c>
      <c r="B16" s="525" t="s">
        <v>101</v>
      </c>
      <c r="C16" s="464" t="s">
        <v>21</v>
      </c>
      <c r="D16" s="465" t="s">
        <v>8</v>
      </c>
      <c r="E16" s="466" t="s">
        <v>1130</v>
      </c>
      <c r="F16" s="463" t="s">
        <v>786</v>
      </c>
      <c r="G16" s="489"/>
      <c r="H16" s="478"/>
      <c r="I16" s="478"/>
      <c r="J16" s="478"/>
      <c r="K16" s="478"/>
      <c r="L16" s="494"/>
      <c r="M16" s="499" t="s">
        <v>1138</v>
      </c>
      <c r="N16" s="497" t="s">
        <v>1138</v>
      </c>
      <c r="O16" s="498" t="s">
        <v>1138</v>
      </c>
      <c r="P16" s="490" t="s">
        <v>1138</v>
      </c>
      <c r="Q16" s="480" t="s">
        <v>1138</v>
      </c>
      <c r="R16" s="480" t="s">
        <v>1138</v>
      </c>
      <c r="S16" s="490" t="s">
        <v>1138</v>
      </c>
      <c r="T16" s="481" t="s">
        <v>1138</v>
      </c>
      <c r="U16" s="480" t="s">
        <v>1138</v>
      </c>
      <c r="V16" s="480" t="s">
        <v>1138</v>
      </c>
      <c r="W16" s="502" t="s">
        <v>1138</v>
      </c>
      <c r="X16" s="493" t="s">
        <v>1138</v>
      </c>
      <c r="Y16" s="499" t="s">
        <v>1138</v>
      </c>
      <c r="Z16" s="498" t="s">
        <v>1138</v>
      </c>
      <c r="AA16" s="480" t="s">
        <v>1138</v>
      </c>
      <c r="AB16" s="480" t="s">
        <v>1138</v>
      </c>
      <c r="AC16" s="502" t="s">
        <v>1138</v>
      </c>
      <c r="AD16" s="477" t="s">
        <v>1138</v>
      </c>
      <c r="AE16" s="1131" t="s">
        <v>113</v>
      </c>
      <c r="AF16" s="1132"/>
      <c r="AG16" s="1132"/>
      <c r="AH16" s="1132"/>
      <c r="AI16" s="1132"/>
      <c r="AJ16" s="1133"/>
      <c r="AK16" s="717"/>
    </row>
    <row r="17" spans="1:37" ht="51">
      <c r="A17" s="714" t="s">
        <v>364</v>
      </c>
      <c r="B17" s="525" t="s">
        <v>902</v>
      </c>
      <c r="C17" s="464" t="s">
        <v>21</v>
      </c>
      <c r="D17" s="465" t="s">
        <v>8</v>
      </c>
      <c r="E17" s="466" t="s">
        <v>869</v>
      </c>
      <c r="F17" s="463" t="s">
        <v>788</v>
      </c>
      <c r="G17" s="511" t="s">
        <v>1138</v>
      </c>
      <c r="H17" s="512" t="s">
        <v>1138</v>
      </c>
      <c r="I17" s="512" t="s">
        <v>1138</v>
      </c>
      <c r="J17" s="512" t="s">
        <v>1138</v>
      </c>
      <c r="K17" s="512" t="s">
        <v>1138</v>
      </c>
      <c r="L17" s="516" t="s">
        <v>1138</v>
      </c>
      <c r="M17" s="511" t="s">
        <v>1138</v>
      </c>
      <c r="N17" s="512" t="s">
        <v>1138</v>
      </c>
      <c r="O17" s="512" t="s">
        <v>1138</v>
      </c>
      <c r="P17" s="512" t="s">
        <v>1138</v>
      </c>
      <c r="Q17" s="512" t="s">
        <v>1138</v>
      </c>
      <c r="R17" s="513" t="s">
        <v>1138</v>
      </c>
      <c r="S17" s="511" t="s">
        <v>1138</v>
      </c>
      <c r="T17" s="513" t="s">
        <v>1138</v>
      </c>
      <c r="U17" s="512" t="s">
        <v>1138</v>
      </c>
      <c r="V17" s="512" t="s">
        <v>1138</v>
      </c>
      <c r="W17" s="514" t="s">
        <v>1138</v>
      </c>
      <c r="X17" s="510" t="s">
        <v>1138</v>
      </c>
      <c r="Y17" s="511" t="s">
        <v>1138</v>
      </c>
      <c r="Z17" s="513" t="s">
        <v>1138</v>
      </c>
      <c r="AA17" s="512" t="s">
        <v>1138</v>
      </c>
      <c r="AB17" s="512" t="s">
        <v>1138</v>
      </c>
      <c r="AC17" s="514" t="s">
        <v>1138</v>
      </c>
      <c r="AD17" s="515" t="s">
        <v>1138</v>
      </c>
      <c r="AE17" s="1131" t="s">
        <v>113</v>
      </c>
      <c r="AF17" s="1132"/>
      <c r="AG17" s="1132"/>
      <c r="AH17" s="1132"/>
      <c r="AI17" s="1132"/>
      <c r="AJ17" s="1133"/>
      <c r="AK17" s="715" t="s">
        <v>1422</v>
      </c>
    </row>
    <row r="18" spans="1:37" ht="12.75">
      <c r="A18" s="463" t="s">
        <v>365</v>
      </c>
      <c r="B18" s="525" t="s">
        <v>858</v>
      </c>
      <c r="C18" s="464" t="s">
        <v>21</v>
      </c>
      <c r="D18" s="465" t="s">
        <v>8</v>
      </c>
      <c r="E18" s="466" t="s">
        <v>112</v>
      </c>
      <c r="F18" s="463" t="s">
        <v>788</v>
      </c>
      <c r="G18" s="490" t="s">
        <v>1138</v>
      </c>
      <c r="H18" s="480" t="s">
        <v>1138</v>
      </c>
      <c r="I18" s="480" t="s">
        <v>1138</v>
      </c>
      <c r="J18" s="480" t="s">
        <v>1138</v>
      </c>
      <c r="K18" s="480" t="s">
        <v>1138</v>
      </c>
      <c r="L18" s="495" t="s">
        <v>1138</v>
      </c>
      <c r="M18" s="490" t="s">
        <v>1138</v>
      </c>
      <c r="N18" s="480" t="s">
        <v>1138</v>
      </c>
      <c r="O18" s="480" t="s">
        <v>1138</v>
      </c>
      <c r="P18" s="490" t="s">
        <v>1138</v>
      </c>
      <c r="Q18" s="480" t="s">
        <v>1138</v>
      </c>
      <c r="R18" s="480" t="s">
        <v>1138</v>
      </c>
      <c r="S18" s="490" t="s">
        <v>1138</v>
      </c>
      <c r="T18" s="481" t="s">
        <v>1138</v>
      </c>
      <c r="U18" s="480" t="s">
        <v>1138</v>
      </c>
      <c r="V18" s="480" t="s">
        <v>1138</v>
      </c>
      <c r="W18" s="502" t="s">
        <v>1138</v>
      </c>
      <c r="X18" s="493" t="s">
        <v>1138</v>
      </c>
      <c r="Y18" s="490" t="s">
        <v>1138</v>
      </c>
      <c r="Z18" s="480" t="s">
        <v>1138</v>
      </c>
      <c r="AA18" s="480" t="s">
        <v>1138</v>
      </c>
      <c r="AB18" s="480" t="s">
        <v>1138</v>
      </c>
      <c r="AC18" s="502" t="s">
        <v>1138</v>
      </c>
      <c r="AD18" s="477" t="s">
        <v>1138</v>
      </c>
      <c r="AE18" s="1131" t="s">
        <v>113</v>
      </c>
      <c r="AF18" s="1132"/>
      <c r="AG18" s="1132"/>
      <c r="AH18" s="1132"/>
      <c r="AI18" s="1132"/>
      <c r="AJ18" s="1133"/>
      <c r="AK18" s="715"/>
    </row>
    <row r="19" spans="1:37" ht="38.25">
      <c r="A19" s="463" t="s">
        <v>365</v>
      </c>
      <c r="B19" s="525" t="s">
        <v>88</v>
      </c>
      <c r="C19" s="464" t="s">
        <v>21</v>
      </c>
      <c r="D19" s="465" t="s">
        <v>8</v>
      </c>
      <c r="E19" s="466" t="s">
        <v>112</v>
      </c>
      <c r="F19" s="463" t="s">
        <v>786</v>
      </c>
      <c r="G19" s="490" t="s">
        <v>1138</v>
      </c>
      <c r="H19" s="480" t="s">
        <v>1138</v>
      </c>
      <c r="I19" s="480" t="s">
        <v>1138</v>
      </c>
      <c r="J19" s="480" t="s">
        <v>1138</v>
      </c>
      <c r="K19" s="480" t="s">
        <v>1138</v>
      </c>
      <c r="L19" s="495" t="s">
        <v>1138</v>
      </c>
      <c r="M19" s="490" t="s">
        <v>1138</v>
      </c>
      <c r="N19" s="480" t="s">
        <v>1138</v>
      </c>
      <c r="O19" s="480" t="s">
        <v>1138</v>
      </c>
      <c r="P19" s="490" t="s">
        <v>1138</v>
      </c>
      <c r="Q19" s="480" t="s">
        <v>1138</v>
      </c>
      <c r="R19" s="480" t="s">
        <v>1138</v>
      </c>
      <c r="S19" s="490" t="s">
        <v>1138</v>
      </c>
      <c r="T19" s="481" t="s">
        <v>1138</v>
      </c>
      <c r="U19" s="480" t="s">
        <v>1138</v>
      </c>
      <c r="V19" s="480" t="s">
        <v>1138</v>
      </c>
      <c r="W19" s="502" t="s">
        <v>1138</v>
      </c>
      <c r="X19" s="493" t="s">
        <v>1138</v>
      </c>
      <c r="Y19" s="490" t="s">
        <v>1138</v>
      </c>
      <c r="Z19" s="480" t="s">
        <v>1138</v>
      </c>
      <c r="AA19" s="480" t="s">
        <v>1138</v>
      </c>
      <c r="AB19" s="480" t="s">
        <v>1138</v>
      </c>
      <c r="AC19" s="502" t="s">
        <v>1138</v>
      </c>
      <c r="AD19" s="477" t="s">
        <v>1138</v>
      </c>
      <c r="AE19" s="1131" t="s">
        <v>113</v>
      </c>
      <c r="AF19" s="1132"/>
      <c r="AG19" s="1132"/>
      <c r="AH19" s="1132"/>
      <c r="AI19" s="1132"/>
      <c r="AJ19" s="1133"/>
      <c r="AK19" s="719" t="s">
        <v>1421</v>
      </c>
    </row>
    <row r="20" spans="1:37" ht="51">
      <c r="A20" s="714" t="s">
        <v>363</v>
      </c>
      <c r="B20" s="525" t="s">
        <v>88</v>
      </c>
      <c r="C20" s="464" t="s">
        <v>21</v>
      </c>
      <c r="D20" s="465" t="s">
        <v>8</v>
      </c>
      <c r="E20" s="466" t="s">
        <v>697</v>
      </c>
      <c r="F20" s="463" t="s">
        <v>786</v>
      </c>
      <c r="G20" s="490" t="s">
        <v>1138</v>
      </c>
      <c r="H20" s="480" t="s">
        <v>1138</v>
      </c>
      <c r="I20" s="480" t="s">
        <v>1138</v>
      </c>
      <c r="J20" s="480" t="s">
        <v>1138</v>
      </c>
      <c r="K20" s="480" t="s">
        <v>1138</v>
      </c>
      <c r="L20" s="495" t="s">
        <v>1138</v>
      </c>
      <c r="M20" s="490" t="s">
        <v>1138</v>
      </c>
      <c r="N20" s="480" t="s">
        <v>1138</v>
      </c>
      <c r="O20" s="480" t="s">
        <v>1138</v>
      </c>
      <c r="P20" s="490" t="s">
        <v>1138</v>
      </c>
      <c r="Q20" s="480" t="s">
        <v>1138</v>
      </c>
      <c r="R20" s="480" t="s">
        <v>1138</v>
      </c>
      <c r="S20" s="490" t="s">
        <v>1138</v>
      </c>
      <c r="T20" s="481" t="s">
        <v>1138</v>
      </c>
      <c r="U20" s="480" t="s">
        <v>1138</v>
      </c>
      <c r="V20" s="480" t="s">
        <v>1138</v>
      </c>
      <c r="W20" s="502" t="s">
        <v>1138</v>
      </c>
      <c r="X20" s="493" t="s">
        <v>1138</v>
      </c>
      <c r="Y20" s="490" t="s">
        <v>1138</v>
      </c>
      <c r="Z20" s="480" t="s">
        <v>1138</v>
      </c>
      <c r="AA20" s="480" t="s">
        <v>1138</v>
      </c>
      <c r="AB20" s="480" t="s">
        <v>1138</v>
      </c>
      <c r="AC20" s="502" t="s">
        <v>1138</v>
      </c>
      <c r="AD20" s="477" t="s">
        <v>1138</v>
      </c>
      <c r="AE20" s="1131" t="s">
        <v>113</v>
      </c>
      <c r="AF20" s="1132"/>
      <c r="AG20" s="1132"/>
      <c r="AH20" s="1132"/>
      <c r="AI20" s="1132"/>
      <c r="AJ20" s="1133"/>
      <c r="AK20" s="715" t="s">
        <v>1422</v>
      </c>
    </row>
    <row r="21" spans="1:37" ht="12.75">
      <c r="A21" s="463" t="s">
        <v>365</v>
      </c>
      <c r="B21" s="525" t="s">
        <v>837</v>
      </c>
      <c r="C21" s="464" t="s">
        <v>21</v>
      </c>
      <c r="D21" s="465" t="s">
        <v>8</v>
      </c>
      <c r="E21" s="466" t="s">
        <v>68</v>
      </c>
      <c r="F21" s="463" t="s">
        <v>788</v>
      </c>
      <c r="G21" s="490" t="s">
        <v>1138</v>
      </c>
      <c r="H21" s="480" t="s">
        <v>1138</v>
      </c>
      <c r="I21" s="480" t="s">
        <v>1138</v>
      </c>
      <c r="J21" s="480" t="s">
        <v>1138</v>
      </c>
      <c r="K21" s="480" t="s">
        <v>1138</v>
      </c>
      <c r="L21" s="495" t="s">
        <v>1138</v>
      </c>
      <c r="M21" s="490" t="s">
        <v>1138</v>
      </c>
      <c r="N21" s="480" t="s">
        <v>1138</v>
      </c>
      <c r="O21" s="480" t="s">
        <v>1138</v>
      </c>
      <c r="P21" s="490" t="s">
        <v>1138</v>
      </c>
      <c r="Q21" s="480" t="s">
        <v>1138</v>
      </c>
      <c r="R21" s="480" t="s">
        <v>1138</v>
      </c>
      <c r="S21" s="490" t="s">
        <v>1138</v>
      </c>
      <c r="T21" s="481" t="s">
        <v>1138</v>
      </c>
      <c r="U21" s="480" t="s">
        <v>1138</v>
      </c>
      <c r="V21" s="480" t="s">
        <v>1138</v>
      </c>
      <c r="W21" s="502" t="s">
        <v>1138</v>
      </c>
      <c r="X21" s="493" t="s">
        <v>1138</v>
      </c>
      <c r="Y21" s="490" t="s">
        <v>1138</v>
      </c>
      <c r="Z21" s="480" t="s">
        <v>1138</v>
      </c>
      <c r="AA21" s="480" t="s">
        <v>1138</v>
      </c>
      <c r="AB21" s="480" t="s">
        <v>1138</v>
      </c>
      <c r="AC21" s="502" t="s">
        <v>1138</v>
      </c>
      <c r="AD21" s="477" t="s">
        <v>1138</v>
      </c>
      <c r="AE21" s="1131" t="s">
        <v>113</v>
      </c>
      <c r="AF21" s="1132"/>
      <c r="AG21" s="1132"/>
      <c r="AH21" s="1132"/>
      <c r="AI21" s="1132"/>
      <c r="AJ21" s="1133"/>
      <c r="AK21" s="715"/>
    </row>
    <row r="22" spans="1:37" ht="12.75">
      <c r="A22" s="463" t="s">
        <v>365</v>
      </c>
      <c r="B22" s="525" t="s">
        <v>839</v>
      </c>
      <c r="C22" s="464" t="s">
        <v>21</v>
      </c>
      <c r="D22" s="465" t="s">
        <v>8</v>
      </c>
      <c r="E22" s="466" t="s">
        <v>68</v>
      </c>
      <c r="F22" s="463" t="s">
        <v>786</v>
      </c>
      <c r="G22" s="490"/>
      <c r="H22" s="480"/>
      <c r="I22" s="480"/>
      <c r="J22" s="480"/>
      <c r="K22" s="480"/>
      <c r="L22" s="495"/>
      <c r="M22" s="490" t="s">
        <v>1138</v>
      </c>
      <c r="N22" s="480" t="s">
        <v>1138</v>
      </c>
      <c r="O22" s="480" t="s">
        <v>1138</v>
      </c>
      <c r="P22" s="490" t="s">
        <v>1138</v>
      </c>
      <c r="Q22" s="480" t="s">
        <v>1138</v>
      </c>
      <c r="R22" s="480" t="s">
        <v>1138</v>
      </c>
      <c r="S22" s="490" t="s">
        <v>1138</v>
      </c>
      <c r="T22" s="481" t="s">
        <v>1138</v>
      </c>
      <c r="U22" s="480" t="s">
        <v>1138</v>
      </c>
      <c r="V22" s="480" t="s">
        <v>1138</v>
      </c>
      <c r="W22" s="502" t="s">
        <v>1138</v>
      </c>
      <c r="X22" s="493" t="s">
        <v>1138</v>
      </c>
      <c r="Y22" s="490" t="s">
        <v>1138</v>
      </c>
      <c r="Z22" s="480" t="s">
        <v>1138</v>
      </c>
      <c r="AA22" s="480" t="s">
        <v>1138</v>
      </c>
      <c r="AB22" s="480" t="s">
        <v>1138</v>
      </c>
      <c r="AC22" s="502" t="s">
        <v>1138</v>
      </c>
      <c r="AD22" s="477" t="s">
        <v>1138</v>
      </c>
      <c r="AE22" s="1131" t="s">
        <v>113</v>
      </c>
      <c r="AF22" s="1132"/>
      <c r="AG22" s="1132"/>
      <c r="AH22" s="1132"/>
      <c r="AI22" s="1132"/>
      <c r="AJ22" s="1133"/>
      <c r="AK22" s="715"/>
    </row>
    <row r="23" spans="1:37" ht="12.75">
      <c r="A23" s="463" t="s">
        <v>365</v>
      </c>
      <c r="B23" s="525" t="s">
        <v>840</v>
      </c>
      <c r="C23" s="464" t="s">
        <v>21</v>
      </c>
      <c r="D23" s="465" t="s">
        <v>8</v>
      </c>
      <c r="E23" s="466" t="s">
        <v>68</v>
      </c>
      <c r="F23" s="463" t="s">
        <v>788</v>
      </c>
      <c r="G23" s="490" t="s">
        <v>1138</v>
      </c>
      <c r="H23" s="480" t="s">
        <v>1138</v>
      </c>
      <c r="I23" s="480" t="s">
        <v>1138</v>
      </c>
      <c r="J23" s="480" t="s">
        <v>1138</v>
      </c>
      <c r="K23" s="480" t="s">
        <v>1138</v>
      </c>
      <c r="L23" s="495" t="s">
        <v>1138</v>
      </c>
      <c r="M23" s="490" t="s">
        <v>1138</v>
      </c>
      <c r="N23" s="480" t="s">
        <v>1138</v>
      </c>
      <c r="O23" s="480" t="s">
        <v>1138</v>
      </c>
      <c r="P23" s="490" t="s">
        <v>1138</v>
      </c>
      <c r="Q23" s="480" t="s">
        <v>1138</v>
      </c>
      <c r="R23" s="480" t="s">
        <v>1138</v>
      </c>
      <c r="S23" s="490" t="s">
        <v>1138</v>
      </c>
      <c r="T23" s="481" t="s">
        <v>1138</v>
      </c>
      <c r="U23" s="480" t="s">
        <v>1138</v>
      </c>
      <c r="V23" s="480" t="s">
        <v>1138</v>
      </c>
      <c r="W23" s="502" t="s">
        <v>1138</v>
      </c>
      <c r="X23" s="493" t="s">
        <v>1138</v>
      </c>
      <c r="Y23" s="490" t="s">
        <v>1138</v>
      </c>
      <c r="Z23" s="480" t="s">
        <v>1138</v>
      </c>
      <c r="AA23" s="480" t="s">
        <v>1138</v>
      </c>
      <c r="AB23" s="480" t="s">
        <v>1138</v>
      </c>
      <c r="AC23" s="502" t="s">
        <v>1138</v>
      </c>
      <c r="AD23" s="477" t="s">
        <v>1138</v>
      </c>
      <c r="AE23" s="1123" t="s">
        <v>113</v>
      </c>
      <c r="AF23" s="1124"/>
      <c r="AG23" s="1125"/>
      <c r="AH23" s="1125"/>
      <c r="AI23" s="1124"/>
      <c r="AJ23" s="1126"/>
      <c r="AK23" s="715"/>
    </row>
    <row r="24" spans="1:37" ht="38.25">
      <c r="A24" s="463" t="s">
        <v>365</v>
      </c>
      <c r="B24" s="525" t="s">
        <v>85</v>
      </c>
      <c r="C24" s="464" t="s">
        <v>21</v>
      </c>
      <c r="D24" s="465" t="s">
        <v>8</v>
      </c>
      <c r="E24" s="466" t="s">
        <v>112</v>
      </c>
      <c r="F24" s="463" t="s">
        <v>786</v>
      </c>
      <c r="G24" s="490" t="s">
        <v>1138</v>
      </c>
      <c r="H24" s="480" t="s">
        <v>1138</v>
      </c>
      <c r="I24" s="480" t="s">
        <v>1138</v>
      </c>
      <c r="J24" s="480" t="s">
        <v>1138</v>
      </c>
      <c r="K24" s="480" t="s">
        <v>1138</v>
      </c>
      <c r="L24" s="495" t="s">
        <v>1138</v>
      </c>
      <c r="M24" s="490" t="s">
        <v>1138</v>
      </c>
      <c r="N24" s="480" t="s">
        <v>1138</v>
      </c>
      <c r="O24" s="480" t="s">
        <v>1138</v>
      </c>
      <c r="P24" s="490" t="s">
        <v>1138</v>
      </c>
      <c r="Q24" s="480" t="s">
        <v>1138</v>
      </c>
      <c r="R24" s="480" t="s">
        <v>1138</v>
      </c>
      <c r="S24" s="490" t="s">
        <v>1138</v>
      </c>
      <c r="T24" s="481" t="s">
        <v>1138</v>
      </c>
      <c r="U24" s="480" t="s">
        <v>1138</v>
      </c>
      <c r="V24" s="480" t="s">
        <v>1138</v>
      </c>
      <c r="W24" s="502" t="s">
        <v>1138</v>
      </c>
      <c r="X24" s="493" t="s">
        <v>1138</v>
      </c>
      <c r="Y24" s="490" t="s">
        <v>1138</v>
      </c>
      <c r="Z24" s="480" t="s">
        <v>1138</v>
      </c>
      <c r="AA24" s="480" t="s">
        <v>1138</v>
      </c>
      <c r="AB24" s="480" t="s">
        <v>1138</v>
      </c>
      <c r="AC24" s="502" t="s">
        <v>1138</v>
      </c>
      <c r="AD24" s="477" t="s">
        <v>1138</v>
      </c>
      <c r="AE24" s="1123" t="s">
        <v>113</v>
      </c>
      <c r="AF24" s="1124"/>
      <c r="AG24" s="1125"/>
      <c r="AH24" s="1125"/>
      <c r="AI24" s="1124"/>
      <c r="AJ24" s="1126"/>
      <c r="AK24" s="715" t="s">
        <v>1421</v>
      </c>
    </row>
    <row r="25" spans="1:37" ht="12.75">
      <c r="A25" s="463" t="s">
        <v>365</v>
      </c>
      <c r="B25" s="525" t="s">
        <v>865</v>
      </c>
      <c r="C25" s="464" t="s">
        <v>23</v>
      </c>
      <c r="D25" s="465" t="s">
        <v>8</v>
      </c>
      <c r="E25" s="466" t="s">
        <v>1131</v>
      </c>
      <c r="F25" s="463" t="s">
        <v>788</v>
      </c>
      <c r="G25" s="490" t="s">
        <v>1138</v>
      </c>
      <c r="H25" s="480" t="s">
        <v>1138</v>
      </c>
      <c r="I25" s="480" t="s">
        <v>1138</v>
      </c>
      <c r="J25" s="480" t="s">
        <v>1138</v>
      </c>
      <c r="K25" s="480" t="s">
        <v>1138</v>
      </c>
      <c r="L25" s="495" t="s">
        <v>1138</v>
      </c>
      <c r="M25" s="490" t="s">
        <v>1138</v>
      </c>
      <c r="N25" s="480" t="s">
        <v>1138</v>
      </c>
      <c r="O25" s="480" t="s">
        <v>1138</v>
      </c>
      <c r="P25" s="490" t="s">
        <v>1138</v>
      </c>
      <c r="Q25" s="480" t="s">
        <v>1138</v>
      </c>
      <c r="R25" s="480" t="s">
        <v>1138</v>
      </c>
      <c r="S25" s="490" t="s">
        <v>1138</v>
      </c>
      <c r="T25" s="481" t="s">
        <v>1138</v>
      </c>
      <c r="U25" s="480" t="s">
        <v>1138</v>
      </c>
      <c r="V25" s="480" t="s">
        <v>1138</v>
      </c>
      <c r="W25" s="502" t="s">
        <v>1138</v>
      </c>
      <c r="X25" s="493" t="s">
        <v>1138</v>
      </c>
      <c r="Y25" s="490" t="s">
        <v>1138</v>
      </c>
      <c r="Z25" s="480" t="s">
        <v>1138</v>
      </c>
      <c r="AA25" s="480" t="s">
        <v>1138</v>
      </c>
      <c r="AB25" s="480" t="s">
        <v>1138</v>
      </c>
      <c r="AC25" s="502" t="s">
        <v>1138</v>
      </c>
      <c r="AD25" s="477" t="s">
        <v>1138</v>
      </c>
      <c r="AE25" s="1131" t="s">
        <v>113</v>
      </c>
      <c r="AF25" s="1132"/>
      <c r="AG25" s="1132"/>
      <c r="AH25" s="1132"/>
      <c r="AI25" s="1132"/>
      <c r="AJ25" s="1133"/>
      <c r="AK25" s="715"/>
    </row>
    <row r="26" spans="1:37" ht="12.75">
      <c r="A26" s="463" t="s">
        <v>365</v>
      </c>
      <c r="B26" s="525" t="s">
        <v>790</v>
      </c>
      <c r="C26" s="464" t="s">
        <v>23</v>
      </c>
      <c r="D26" s="465" t="s">
        <v>8</v>
      </c>
      <c r="E26" s="466" t="s">
        <v>1132</v>
      </c>
      <c r="F26" s="463" t="s">
        <v>786</v>
      </c>
      <c r="G26" s="490" t="s">
        <v>1138</v>
      </c>
      <c r="H26" s="480" t="s">
        <v>1138</v>
      </c>
      <c r="I26" s="480" t="s">
        <v>1138</v>
      </c>
      <c r="J26" s="480" t="s">
        <v>1138</v>
      </c>
      <c r="K26" s="480" t="s">
        <v>1138</v>
      </c>
      <c r="L26" s="495" t="s">
        <v>1138</v>
      </c>
      <c r="M26" s="490" t="s">
        <v>1138</v>
      </c>
      <c r="N26" s="480" t="s">
        <v>1138</v>
      </c>
      <c r="O26" s="480" t="s">
        <v>1138</v>
      </c>
      <c r="P26" s="490" t="s">
        <v>1138</v>
      </c>
      <c r="Q26" s="480" t="s">
        <v>1138</v>
      </c>
      <c r="R26" s="480" t="s">
        <v>1138</v>
      </c>
      <c r="S26" s="490" t="s">
        <v>1138</v>
      </c>
      <c r="T26" s="481" t="s">
        <v>1138</v>
      </c>
      <c r="U26" s="480" t="s">
        <v>1138</v>
      </c>
      <c r="V26" s="480" t="s">
        <v>1138</v>
      </c>
      <c r="W26" s="502" t="s">
        <v>1138</v>
      </c>
      <c r="X26" s="493" t="s">
        <v>1138</v>
      </c>
      <c r="Y26" s="490" t="s">
        <v>1138</v>
      </c>
      <c r="Z26" s="480" t="s">
        <v>1138</v>
      </c>
      <c r="AA26" s="480" t="s">
        <v>1138</v>
      </c>
      <c r="AB26" s="480" t="s">
        <v>1138</v>
      </c>
      <c r="AC26" s="502" t="s">
        <v>1138</v>
      </c>
      <c r="AD26" s="477" t="s">
        <v>1138</v>
      </c>
      <c r="AE26" s="1131" t="s">
        <v>113</v>
      </c>
      <c r="AF26" s="1132"/>
      <c r="AG26" s="1132"/>
      <c r="AH26" s="1132"/>
      <c r="AI26" s="1132"/>
      <c r="AJ26" s="1133"/>
      <c r="AK26" s="715"/>
    </row>
    <row r="27" spans="1:37" ht="12.75">
      <c r="A27" s="463" t="s">
        <v>365</v>
      </c>
      <c r="B27" s="525" t="s">
        <v>790</v>
      </c>
      <c r="C27" s="464" t="s">
        <v>23</v>
      </c>
      <c r="D27" s="465" t="s">
        <v>8</v>
      </c>
      <c r="E27" s="466" t="s">
        <v>1133</v>
      </c>
      <c r="F27" s="463" t="s">
        <v>786</v>
      </c>
      <c r="G27" s="490" t="s">
        <v>1138</v>
      </c>
      <c r="H27" s="480" t="s">
        <v>1138</v>
      </c>
      <c r="I27" s="480" t="s">
        <v>1138</v>
      </c>
      <c r="J27" s="480" t="s">
        <v>1138</v>
      </c>
      <c r="K27" s="480" t="s">
        <v>1138</v>
      </c>
      <c r="L27" s="495" t="s">
        <v>1138</v>
      </c>
      <c r="M27" s="490" t="s">
        <v>1138</v>
      </c>
      <c r="N27" s="480" t="s">
        <v>1138</v>
      </c>
      <c r="O27" s="480" t="s">
        <v>1138</v>
      </c>
      <c r="P27" s="490" t="s">
        <v>1138</v>
      </c>
      <c r="Q27" s="480" t="s">
        <v>1138</v>
      </c>
      <c r="R27" s="480" t="s">
        <v>1138</v>
      </c>
      <c r="S27" s="490" t="s">
        <v>1138</v>
      </c>
      <c r="T27" s="481" t="s">
        <v>1138</v>
      </c>
      <c r="U27" s="480" t="s">
        <v>1138</v>
      </c>
      <c r="V27" s="480" t="s">
        <v>1138</v>
      </c>
      <c r="W27" s="502" t="s">
        <v>1138</v>
      </c>
      <c r="X27" s="493" t="s">
        <v>1138</v>
      </c>
      <c r="Y27" s="490" t="s">
        <v>1138</v>
      </c>
      <c r="Z27" s="480" t="s">
        <v>1138</v>
      </c>
      <c r="AA27" s="480" t="s">
        <v>1138</v>
      </c>
      <c r="AB27" s="480" t="s">
        <v>1138</v>
      </c>
      <c r="AC27" s="502" t="s">
        <v>1138</v>
      </c>
      <c r="AD27" s="477" t="s">
        <v>1138</v>
      </c>
      <c r="AE27" s="1131" t="s">
        <v>113</v>
      </c>
      <c r="AF27" s="1132"/>
      <c r="AG27" s="1132"/>
      <c r="AH27" s="1132"/>
      <c r="AI27" s="1132"/>
      <c r="AJ27" s="1133"/>
      <c r="AK27" s="715"/>
    </row>
    <row r="28" spans="1:37" ht="12.75">
      <c r="A28" s="463" t="s">
        <v>365</v>
      </c>
      <c r="B28" s="525" t="s">
        <v>790</v>
      </c>
      <c r="C28" s="464" t="s">
        <v>23</v>
      </c>
      <c r="D28" s="465" t="s">
        <v>8</v>
      </c>
      <c r="E28" s="466" t="s">
        <v>938</v>
      </c>
      <c r="F28" s="463" t="s">
        <v>786</v>
      </c>
      <c r="G28" s="490" t="s">
        <v>1138</v>
      </c>
      <c r="H28" s="480" t="s">
        <v>1138</v>
      </c>
      <c r="I28" s="480" t="s">
        <v>1138</v>
      </c>
      <c r="J28" s="480" t="s">
        <v>1138</v>
      </c>
      <c r="K28" s="480" t="s">
        <v>1138</v>
      </c>
      <c r="L28" s="495" t="s">
        <v>1138</v>
      </c>
      <c r="M28" s="490" t="s">
        <v>1138</v>
      </c>
      <c r="N28" s="480" t="s">
        <v>1138</v>
      </c>
      <c r="O28" s="480" t="s">
        <v>1138</v>
      </c>
      <c r="P28" s="490" t="s">
        <v>1138</v>
      </c>
      <c r="Q28" s="480" t="s">
        <v>1138</v>
      </c>
      <c r="R28" s="480" t="s">
        <v>1138</v>
      </c>
      <c r="S28" s="490" t="s">
        <v>1138</v>
      </c>
      <c r="T28" s="481" t="s">
        <v>1138</v>
      </c>
      <c r="U28" s="480" t="s">
        <v>1138</v>
      </c>
      <c r="V28" s="480" t="s">
        <v>1138</v>
      </c>
      <c r="W28" s="502" t="s">
        <v>1138</v>
      </c>
      <c r="X28" s="493" t="s">
        <v>1138</v>
      </c>
      <c r="Y28" s="490" t="s">
        <v>1138</v>
      </c>
      <c r="Z28" s="480" t="s">
        <v>1138</v>
      </c>
      <c r="AA28" s="480" t="s">
        <v>1138</v>
      </c>
      <c r="AB28" s="480" t="s">
        <v>1138</v>
      </c>
      <c r="AC28" s="502" t="s">
        <v>1138</v>
      </c>
      <c r="AD28" s="477" t="s">
        <v>1138</v>
      </c>
      <c r="AE28" s="1131" t="s">
        <v>113</v>
      </c>
      <c r="AF28" s="1132"/>
      <c r="AG28" s="1132"/>
      <c r="AH28" s="1132"/>
      <c r="AI28" s="1132"/>
      <c r="AJ28" s="1133"/>
      <c r="AK28" s="715"/>
    </row>
    <row r="29" spans="1:37" ht="12.75">
      <c r="A29" s="463" t="s">
        <v>365</v>
      </c>
      <c r="B29" s="525" t="s">
        <v>790</v>
      </c>
      <c r="C29" s="464" t="s">
        <v>23</v>
      </c>
      <c r="D29" s="465" t="s">
        <v>8</v>
      </c>
      <c r="E29" s="466" t="s">
        <v>99</v>
      </c>
      <c r="F29" s="463" t="s">
        <v>786</v>
      </c>
      <c r="G29" s="490" t="s">
        <v>1138</v>
      </c>
      <c r="H29" s="480" t="s">
        <v>1138</v>
      </c>
      <c r="I29" s="480" t="s">
        <v>1138</v>
      </c>
      <c r="J29" s="480" t="s">
        <v>1138</v>
      </c>
      <c r="K29" s="480" t="s">
        <v>1138</v>
      </c>
      <c r="L29" s="495" t="s">
        <v>1138</v>
      </c>
      <c r="M29" s="490" t="s">
        <v>1138</v>
      </c>
      <c r="N29" s="480" t="s">
        <v>1138</v>
      </c>
      <c r="O29" s="480" t="s">
        <v>1138</v>
      </c>
      <c r="P29" s="490" t="s">
        <v>1138</v>
      </c>
      <c r="Q29" s="480" t="s">
        <v>1138</v>
      </c>
      <c r="R29" s="480" t="s">
        <v>1138</v>
      </c>
      <c r="S29" s="490" t="s">
        <v>1138</v>
      </c>
      <c r="T29" s="481" t="s">
        <v>1138</v>
      </c>
      <c r="U29" s="480" t="s">
        <v>1138</v>
      </c>
      <c r="V29" s="480" t="s">
        <v>1138</v>
      </c>
      <c r="W29" s="502" t="s">
        <v>1138</v>
      </c>
      <c r="X29" s="493" t="s">
        <v>1138</v>
      </c>
      <c r="Y29" s="490" t="s">
        <v>1138</v>
      </c>
      <c r="Z29" s="480" t="s">
        <v>1138</v>
      </c>
      <c r="AA29" s="480" t="s">
        <v>1138</v>
      </c>
      <c r="AB29" s="480" t="s">
        <v>1138</v>
      </c>
      <c r="AC29" s="502" t="s">
        <v>1138</v>
      </c>
      <c r="AD29" s="477" t="s">
        <v>1138</v>
      </c>
      <c r="AE29" s="1131" t="s">
        <v>113</v>
      </c>
      <c r="AF29" s="1132"/>
      <c r="AG29" s="1132"/>
      <c r="AH29" s="1132"/>
      <c r="AI29" s="1132"/>
      <c r="AJ29" s="1133"/>
      <c r="AK29" s="715"/>
    </row>
    <row r="30" spans="1:37" ht="12.75">
      <c r="A30" s="463" t="s">
        <v>365</v>
      </c>
      <c r="B30" s="525" t="s">
        <v>790</v>
      </c>
      <c r="C30" s="464" t="s">
        <v>23</v>
      </c>
      <c r="D30" s="465" t="s">
        <v>8</v>
      </c>
      <c r="E30" s="466" t="s">
        <v>939</v>
      </c>
      <c r="F30" s="463" t="s">
        <v>786</v>
      </c>
      <c r="G30" s="490" t="s">
        <v>1138</v>
      </c>
      <c r="H30" s="480" t="s">
        <v>1138</v>
      </c>
      <c r="I30" s="480" t="s">
        <v>1138</v>
      </c>
      <c r="J30" s="480" t="s">
        <v>1138</v>
      </c>
      <c r="K30" s="480" t="s">
        <v>1138</v>
      </c>
      <c r="L30" s="495" t="s">
        <v>1138</v>
      </c>
      <c r="M30" s="490" t="s">
        <v>1138</v>
      </c>
      <c r="N30" s="480" t="s">
        <v>1138</v>
      </c>
      <c r="O30" s="480" t="s">
        <v>1138</v>
      </c>
      <c r="P30" s="490" t="s">
        <v>1138</v>
      </c>
      <c r="Q30" s="480" t="s">
        <v>1138</v>
      </c>
      <c r="R30" s="480" t="s">
        <v>1138</v>
      </c>
      <c r="S30" s="490" t="s">
        <v>1138</v>
      </c>
      <c r="T30" s="481" t="s">
        <v>1138</v>
      </c>
      <c r="U30" s="480" t="s">
        <v>1138</v>
      </c>
      <c r="V30" s="480" t="s">
        <v>1138</v>
      </c>
      <c r="W30" s="502" t="s">
        <v>1138</v>
      </c>
      <c r="X30" s="493" t="s">
        <v>1138</v>
      </c>
      <c r="Y30" s="490" t="s">
        <v>1138</v>
      </c>
      <c r="Z30" s="480" t="s">
        <v>1138</v>
      </c>
      <c r="AA30" s="480" t="s">
        <v>1138</v>
      </c>
      <c r="AB30" s="480" t="s">
        <v>1138</v>
      </c>
      <c r="AC30" s="502" t="s">
        <v>1138</v>
      </c>
      <c r="AD30" s="477" t="s">
        <v>1138</v>
      </c>
      <c r="AE30" s="1131" t="s">
        <v>113</v>
      </c>
      <c r="AF30" s="1132"/>
      <c r="AG30" s="1132"/>
      <c r="AH30" s="1132"/>
      <c r="AI30" s="1132"/>
      <c r="AJ30" s="1133"/>
      <c r="AK30" s="715"/>
    </row>
    <row r="31" spans="1:37" ht="12.75">
      <c r="A31" s="463" t="s">
        <v>365</v>
      </c>
      <c r="B31" s="525" t="s">
        <v>799</v>
      </c>
      <c r="C31" s="464" t="s">
        <v>23</v>
      </c>
      <c r="D31" s="465" t="s">
        <v>8</v>
      </c>
      <c r="E31" s="466" t="s">
        <v>800</v>
      </c>
      <c r="F31" s="463" t="s">
        <v>786</v>
      </c>
      <c r="G31" s="490" t="s">
        <v>1138</v>
      </c>
      <c r="H31" s="480" t="s">
        <v>1138</v>
      </c>
      <c r="I31" s="480" t="s">
        <v>1138</v>
      </c>
      <c r="J31" s="480" t="s">
        <v>1138</v>
      </c>
      <c r="K31" s="480" t="s">
        <v>1138</v>
      </c>
      <c r="L31" s="495" t="s">
        <v>1138</v>
      </c>
      <c r="M31" s="490" t="s">
        <v>1138</v>
      </c>
      <c r="N31" s="480" t="s">
        <v>1138</v>
      </c>
      <c r="O31" s="480" t="s">
        <v>1138</v>
      </c>
      <c r="P31" s="490" t="s">
        <v>1138</v>
      </c>
      <c r="Q31" s="480" t="s">
        <v>1138</v>
      </c>
      <c r="R31" s="480" t="s">
        <v>1138</v>
      </c>
      <c r="S31" s="490" t="s">
        <v>1138</v>
      </c>
      <c r="T31" s="481" t="s">
        <v>1138</v>
      </c>
      <c r="U31" s="480" t="s">
        <v>1138</v>
      </c>
      <c r="V31" s="480" t="s">
        <v>1138</v>
      </c>
      <c r="W31" s="502" t="s">
        <v>1138</v>
      </c>
      <c r="X31" s="493" t="s">
        <v>1138</v>
      </c>
      <c r="Y31" s="490" t="s">
        <v>1138</v>
      </c>
      <c r="Z31" s="480" t="s">
        <v>1138</v>
      </c>
      <c r="AA31" s="480" t="s">
        <v>1138</v>
      </c>
      <c r="AB31" s="480" t="s">
        <v>1138</v>
      </c>
      <c r="AC31" s="502" t="s">
        <v>1138</v>
      </c>
      <c r="AD31" s="477" t="s">
        <v>1138</v>
      </c>
      <c r="AE31" s="1131" t="s">
        <v>113</v>
      </c>
      <c r="AF31" s="1132"/>
      <c r="AG31" s="1132"/>
      <c r="AH31" s="1132"/>
      <c r="AI31" s="1132"/>
      <c r="AJ31" s="1133"/>
      <c r="AK31" s="715"/>
    </row>
    <row r="32" spans="1:37" ht="25.5">
      <c r="A32" s="463" t="s">
        <v>365</v>
      </c>
      <c r="B32" s="525" t="s">
        <v>810</v>
      </c>
      <c r="C32" s="464" t="s">
        <v>23</v>
      </c>
      <c r="D32" s="465" t="s">
        <v>8</v>
      </c>
      <c r="E32" s="452" t="s">
        <v>811</v>
      </c>
      <c r="F32" s="463" t="s">
        <v>786</v>
      </c>
      <c r="G32" s="490" t="s">
        <v>1138</v>
      </c>
      <c r="H32" s="480" t="s">
        <v>1138</v>
      </c>
      <c r="I32" s="480" t="s">
        <v>1138</v>
      </c>
      <c r="J32" s="480" t="s">
        <v>1138</v>
      </c>
      <c r="K32" s="480" t="s">
        <v>1138</v>
      </c>
      <c r="L32" s="495" t="s">
        <v>1138</v>
      </c>
      <c r="M32" s="490" t="s">
        <v>1138</v>
      </c>
      <c r="N32" s="480" t="s">
        <v>1138</v>
      </c>
      <c r="O32" s="480" t="s">
        <v>1138</v>
      </c>
      <c r="P32" s="490" t="s">
        <v>1138</v>
      </c>
      <c r="Q32" s="480" t="s">
        <v>1138</v>
      </c>
      <c r="R32" s="480" t="s">
        <v>1138</v>
      </c>
      <c r="S32" s="491" t="s">
        <v>1138</v>
      </c>
      <c r="T32" s="483" t="s">
        <v>1138</v>
      </c>
      <c r="U32" s="482" t="s">
        <v>1138</v>
      </c>
      <c r="V32" s="480" t="s">
        <v>1138</v>
      </c>
      <c r="W32" s="502" t="s">
        <v>1138</v>
      </c>
      <c r="X32" s="493" t="s">
        <v>1138</v>
      </c>
      <c r="Y32" s="491" t="s">
        <v>1138</v>
      </c>
      <c r="Z32" s="482" t="s">
        <v>1138</v>
      </c>
      <c r="AA32" s="482" t="s">
        <v>1138</v>
      </c>
      <c r="AB32" s="480" t="s">
        <v>1138</v>
      </c>
      <c r="AC32" s="502" t="s">
        <v>1138</v>
      </c>
      <c r="AD32" s="477" t="s">
        <v>1138</v>
      </c>
      <c r="AE32" s="842"/>
      <c r="AF32" s="482"/>
      <c r="AG32" s="482" t="s">
        <v>1138</v>
      </c>
      <c r="AH32" s="834"/>
      <c r="AI32" s="834"/>
      <c r="AJ32" s="835" t="s">
        <v>1138</v>
      </c>
      <c r="AK32" s="715" t="s">
        <v>1415</v>
      </c>
    </row>
    <row r="33" spans="1:37" ht="25.5">
      <c r="A33" s="463" t="s">
        <v>365</v>
      </c>
      <c r="B33" s="525" t="s">
        <v>817</v>
      </c>
      <c r="C33" s="464" t="s">
        <v>23</v>
      </c>
      <c r="D33" s="465" t="s">
        <v>8</v>
      </c>
      <c r="E33" s="466" t="s">
        <v>818</v>
      </c>
      <c r="F33" s="463" t="s">
        <v>788</v>
      </c>
      <c r="G33" s="490" t="s">
        <v>1138</v>
      </c>
      <c r="H33" s="480" t="s">
        <v>1138</v>
      </c>
      <c r="I33" s="480" t="s">
        <v>1138</v>
      </c>
      <c r="J33" s="480" t="s">
        <v>1138</v>
      </c>
      <c r="K33" s="480" t="s">
        <v>1138</v>
      </c>
      <c r="L33" s="495" t="s">
        <v>1138</v>
      </c>
      <c r="M33" s="490" t="s">
        <v>1138</v>
      </c>
      <c r="N33" s="480" t="s">
        <v>1138</v>
      </c>
      <c r="O33" s="480" t="s">
        <v>1138</v>
      </c>
      <c r="P33" s="490" t="s">
        <v>1138</v>
      </c>
      <c r="Q33" s="480" t="s">
        <v>1138</v>
      </c>
      <c r="R33" s="480" t="s">
        <v>1138</v>
      </c>
      <c r="S33" s="490" t="s">
        <v>1138</v>
      </c>
      <c r="T33" s="481" t="s">
        <v>1138</v>
      </c>
      <c r="U33" s="480" t="s">
        <v>1138</v>
      </c>
      <c r="V33" s="480" t="s">
        <v>1138</v>
      </c>
      <c r="W33" s="502" t="s">
        <v>1138</v>
      </c>
      <c r="X33" s="493" t="s">
        <v>1138</v>
      </c>
      <c r="Y33" s="490" t="s">
        <v>1138</v>
      </c>
      <c r="Z33" s="480" t="s">
        <v>1138</v>
      </c>
      <c r="AA33" s="480" t="s">
        <v>1138</v>
      </c>
      <c r="AB33" s="480" t="s">
        <v>1138</v>
      </c>
      <c r="AC33" s="502" t="s">
        <v>1138</v>
      </c>
      <c r="AD33" s="477" t="s">
        <v>1138</v>
      </c>
      <c r="AE33" s="842"/>
      <c r="AF33" s="834"/>
      <c r="AG33" s="482" t="s">
        <v>1138</v>
      </c>
      <c r="AH33" s="834"/>
      <c r="AI33" s="834"/>
      <c r="AJ33" s="835" t="s">
        <v>1138</v>
      </c>
      <c r="AK33" s="715" t="s">
        <v>1416</v>
      </c>
    </row>
    <row r="34" spans="1:37" ht="25.5">
      <c r="A34" s="463" t="s">
        <v>365</v>
      </c>
      <c r="B34" s="525" t="s">
        <v>817</v>
      </c>
      <c r="C34" s="464" t="s">
        <v>21</v>
      </c>
      <c r="D34" s="465" t="s">
        <v>8</v>
      </c>
      <c r="E34" s="466" t="s">
        <v>1134</v>
      </c>
      <c r="F34" s="463" t="s">
        <v>788</v>
      </c>
      <c r="G34" s="490" t="s">
        <v>1138</v>
      </c>
      <c r="H34" s="480" t="s">
        <v>1138</v>
      </c>
      <c r="I34" s="480" t="s">
        <v>1138</v>
      </c>
      <c r="J34" s="480" t="s">
        <v>1138</v>
      </c>
      <c r="K34" s="480" t="s">
        <v>1138</v>
      </c>
      <c r="L34" s="495" t="s">
        <v>1138</v>
      </c>
      <c r="M34" s="490" t="s">
        <v>1138</v>
      </c>
      <c r="N34" s="480" t="s">
        <v>1138</v>
      </c>
      <c r="O34" s="480" t="s">
        <v>1138</v>
      </c>
      <c r="P34" s="490" t="s">
        <v>1138</v>
      </c>
      <c r="Q34" s="480" t="s">
        <v>1138</v>
      </c>
      <c r="R34" s="480" t="s">
        <v>1138</v>
      </c>
      <c r="S34" s="490" t="s">
        <v>1138</v>
      </c>
      <c r="T34" s="481" t="s">
        <v>1138</v>
      </c>
      <c r="U34" s="480" t="s">
        <v>1138</v>
      </c>
      <c r="V34" s="480" t="s">
        <v>1138</v>
      </c>
      <c r="W34" s="502" t="s">
        <v>1138</v>
      </c>
      <c r="X34" s="493" t="s">
        <v>1138</v>
      </c>
      <c r="Y34" s="490" t="s">
        <v>1138</v>
      </c>
      <c r="Z34" s="480" t="s">
        <v>1138</v>
      </c>
      <c r="AA34" s="480" t="s">
        <v>1138</v>
      </c>
      <c r="AB34" s="480" t="s">
        <v>1138</v>
      </c>
      <c r="AC34" s="502" t="s">
        <v>1138</v>
      </c>
      <c r="AD34" s="477" t="s">
        <v>1138</v>
      </c>
      <c r="AE34" s="1131" t="s">
        <v>113</v>
      </c>
      <c r="AF34" s="1132"/>
      <c r="AG34" s="1132"/>
      <c r="AH34" s="1132"/>
      <c r="AI34" s="1132"/>
      <c r="AJ34" s="1133"/>
      <c r="AK34" s="715" t="s">
        <v>1417</v>
      </c>
    </row>
    <row r="35" spans="1:37" ht="38.25">
      <c r="A35" s="471" t="s">
        <v>1135</v>
      </c>
      <c r="B35" s="525" t="s">
        <v>1003</v>
      </c>
      <c r="C35" s="464" t="s">
        <v>687</v>
      </c>
      <c r="D35" s="465" t="s">
        <v>782</v>
      </c>
      <c r="E35" s="466" t="s">
        <v>1136</v>
      </c>
      <c r="F35" s="463" t="s">
        <v>786</v>
      </c>
      <c r="G35" s="490"/>
      <c r="H35" s="480"/>
      <c r="I35" s="480"/>
      <c r="J35" s="480"/>
      <c r="K35" s="480"/>
      <c r="L35" s="495"/>
      <c r="M35" s="490"/>
      <c r="N35" s="480" t="s">
        <v>1138</v>
      </c>
      <c r="O35" s="480" t="s">
        <v>1138</v>
      </c>
      <c r="P35" s="480" t="s">
        <v>1138</v>
      </c>
      <c r="Q35" s="480" t="s">
        <v>1138</v>
      </c>
      <c r="R35" s="481" t="s">
        <v>1138</v>
      </c>
      <c r="S35" s="490"/>
      <c r="T35" s="481" t="s">
        <v>1138</v>
      </c>
      <c r="U35" s="480" t="s">
        <v>1138</v>
      </c>
      <c r="V35" s="480" t="s">
        <v>1138</v>
      </c>
      <c r="W35" s="502" t="s">
        <v>1138</v>
      </c>
      <c r="X35" s="493" t="s">
        <v>1138</v>
      </c>
      <c r="Y35" s="490"/>
      <c r="Z35" s="480" t="s">
        <v>1138</v>
      </c>
      <c r="AA35" s="480" t="s">
        <v>1138</v>
      </c>
      <c r="AB35" s="480" t="s">
        <v>1138</v>
      </c>
      <c r="AC35" s="502" t="s">
        <v>1138</v>
      </c>
      <c r="AD35" s="477" t="s">
        <v>1138</v>
      </c>
      <c r="AE35" s="1131" t="s">
        <v>113</v>
      </c>
      <c r="AF35" s="1132"/>
      <c r="AG35" s="1132"/>
      <c r="AH35" s="1132"/>
      <c r="AI35" s="1132"/>
      <c r="AJ35" s="1133"/>
      <c r="AK35" s="715"/>
    </row>
    <row r="36" spans="1:37" ht="38.25">
      <c r="A36" s="471" t="s">
        <v>1135</v>
      </c>
      <c r="B36" s="525" t="s">
        <v>1110</v>
      </c>
      <c r="C36" s="464" t="s">
        <v>687</v>
      </c>
      <c r="D36" s="465" t="s">
        <v>782</v>
      </c>
      <c r="E36" s="466" t="s">
        <v>1136</v>
      </c>
      <c r="F36" s="463" t="s">
        <v>786</v>
      </c>
      <c r="G36" s="490"/>
      <c r="H36" s="480"/>
      <c r="I36" s="480"/>
      <c r="J36" s="480"/>
      <c r="K36" s="480"/>
      <c r="L36" s="495"/>
      <c r="M36" s="490"/>
      <c r="N36" s="480" t="s">
        <v>1138</v>
      </c>
      <c r="O36" s="480" t="s">
        <v>1138</v>
      </c>
      <c r="P36" s="480" t="s">
        <v>1138</v>
      </c>
      <c r="Q36" s="480" t="s">
        <v>1138</v>
      </c>
      <c r="R36" s="481" t="s">
        <v>1138</v>
      </c>
      <c r="S36" s="490"/>
      <c r="T36" s="481" t="s">
        <v>1138</v>
      </c>
      <c r="U36" s="480" t="s">
        <v>1138</v>
      </c>
      <c r="V36" s="480" t="s">
        <v>1138</v>
      </c>
      <c r="W36" s="502" t="s">
        <v>1138</v>
      </c>
      <c r="X36" s="493" t="s">
        <v>1138</v>
      </c>
      <c r="Y36" s="490"/>
      <c r="Z36" s="480" t="s">
        <v>1138</v>
      </c>
      <c r="AA36" s="480" t="s">
        <v>1138</v>
      </c>
      <c r="AB36" s="480" t="s">
        <v>1138</v>
      </c>
      <c r="AC36" s="502" t="s">
        <v>1138</v>
      </c>
      <c r="AD36" s="477" t="s">
        <v>1138</v>
      </c>
      <c r="AE36" s="1131" t="s">
        <v>113</v>
      </c>
      <c r="AF36" s="1132"/>
      <c r="AG36" s="1132"/>
      <c r="AH36" s="1132"/>
      <c r="AI36" s="1132"/>
      <c r="AJ36" s="1133"/>
      <c r="AK36" s="715"/>
    </row>
    <row r="37" spans="1:37" ht="38.25">
      <c r="A37" s="471" t="s">
        <v>1135</v>
      </c>
      <c r="B37" s="525" t="s">
        <v>1112</v>
      </c>
      <c r="C37" s="464" t="s">
        <v>687</v>
      </c>
      <c r="D37" s="465" t="s">
        <v>782</v>
      </c>
      <c r="E37" s="466" t="s">
        <v>1136</v>
      </c>
      <c r="F37" s="463" t="s">
        <v>786</v>
      </c>
      <c r="G37" s="490"/>
      <c r="H37" s="480"/>
      <c r="I37" s="480"/>
      <c r="J37" s="480"/>
      <c r="K37" s="480"/>
      <c r="L37" s="495"/>
      <c r="M37" s="490"/>
      <c r="N37" s="480" t="s">
        <v>1138</v>
      </c>
      <c r="O37" s="480" t="s">
        <v>1138</v>
      </c>
      <c r="P37" s="480" t="s">
        <v>1138</v>
      </c>
      <c r="Q37" s="480" t="s">
        <v>1138</v>
      </c>
      <c r="R37" s="481" t="s">
        <v>1138</v>
      </c>
      <c r="S37" s="490"/>
      <c r="T37" s="481" t="s">
        <v>1138</v>
      </c>
      <c r="U37" s="480" t="s">
        <v>1138</v>
      </c>
      <c r="V37" s="480" t="s">
        <v>1138</v>
      </c>
      <c r="W37" s="502" t="s">
        <v>1138</v>
      </c>
      <c r="X37" s="493" t="s">
        <v>1138</v>
      </c>
      <c r="Y37" s="490"/>
      <c r="Z37" s="480" t="s">
        <v>1138</v>
      </c>
      <c r="AA37" s="480" t="s">
        <v>1138</v>
      </c>
      <c r="AB37" s="480" t="s">
        <v>1138</v>
      </c>
      <c r="AC37" s="502" t="s">
        <v>1138</v>
      </c>
      <c r="AD37" s="477" t="s">
        <v>1138</v>
      </c>
      <c r="AE37" s="1131" t="s">
        <v>113</v>
      </c>
      <c r="AF37" s="1132"/>
      <c r="AG37" s="1132"/>
      <c r="AH37" s="1132"/>
      <c r="AI37" s="1132"/>
      <c r="AJ37" s="1133"/>
      <c r="AK37" s="715"/>
    </row>
    <row r="38" spans="1:37" ht="38.25">
      <c r="A38" s="471" t="s">
        <v>1135</v>
      </c>
      <c r="B38" s="525" t="s">
        <v>1005</v>
      </c>
      <c r="C38" s="464" t="s">
        <v>687</v>
      </c>
      <c r="D38" s="465" t="s">
        <v>782</v>
      </c>
      <c r="E38" s="466" t="s">
        <v>1137</v>
      </c>
      <c r="F38" s="463" t="s">
        <v>786</v>
      </c>
      <c r="G38" s="490"/>
      <c r="H38" s="480"/>
      <c r="I38" s="480"/>
      <c r="J38" s="480"/>
      <c r="K38" s="480"/>
      <c r="L38" s="495"/>
      <c r="M38" s="490"/>
      <c r="N38" s="480" t="s">
        <v>1138</v>
      </c>
      <c r="O38" s="480" t="s">
        <v>1138</v>
      </c>
      <c r="P38" s="480" t="s">
        <v>1138</v>
      </c>
      <c r="Q38" s="480" t="s">
        <v>1138</v>
      </c>
      <c r="R38" s="481" t="s">
        <v>1138</v>
      </c>
      <c r="S38" s="490"/>
      <c r="T38" s="481" t="s">
        <v>1138</v>
      </c>
      <c r="U38" s="480" t="s">
        <v>1138</v>
      </c>
      <c r="V38" s="480" t="s">
        <v>1138</v>
      </c>
      <c r="W38" s="502" t="s">
        <v>1138</v>
      </c>
      <c r="X38" s="493" t="s">
        <v>1138</v>
      </c>
      <c r="Y38" s="490"/>
      <c r="Z38" s="480" t="s">
        <v>1138</v>
      </c>
      <c r="AA38" s="480" t="s">
        <v>1138</v>
      </c>
      <c r="AB38" s="480" t="s">
        <v>1138</v>
      </c>
      <c r="AC38" s="502" t="s">
        <v>1138</v>
      </c>
      <c r="AD38" s="477" t="s">
        <v>1138</v>
      </c>
      <c r="AE38" s="1131" t="s">
        <v>113</v>
      </c>
      <c r="AF38" s="1132"/>
      <c r="AG38" s="1132"/>
      <c r="AH38" s="1132"/>
      <c r="AI38" s="1132"/>
      <c r="AJ38" s="1133"/>
      <c r="AK38" s="715"/>
    </row>
    <row r="39" spans="1:37" ht="39" thickBot="1">
      <c r="A39" s="472" t="s">
        <v>1135</v>
      </c>
      <c r="B39" s="526" t="s">
        <v>1117</v>
      </c>
      <c r="C39" s="473" t="s">
        <v>687</v>
      </c>
      <c r="D39" s="474" t="s">
        <v>782</v>
      </c>
      <c r="E39" s="475" t="s">
        <v>1136</v>
      </c>
      <c r="F39" s="496" t="s">
        <v>786</v>
      </c>
      <c r="G39" s="492"/>
      <c r="H39" s="484"/>
      <c r="I39" s="484"/>
      <c r="J39" s="484"/>
      <c r="K39" s="484"/>
      <c r="L39" s="487"/>
      <c r="M39" s="492"/>
      <c r="N39" s="484" t="s">
        <v>1138</v>
      </c>
      <c r="O39" s="484" t="s">
        <v>1138</v>
      </c>
      <c r="P39" s="484" t="s">
        <v>1138</v>
      </c>
      <c r="Q39" s="484" t="s">
        <v>1138</v>
      </c>
      <c r="R39" s="485" t="s">
        <v>1138</v>
      </c>
      <c r="S39" s="492"/>
      <c r="T39" s="485" t="s">
        <v>1138</v>
      </c>
      <c r="U39" s="484" t="s">
        <v>1138</v>
      </c>
      <c r="V39" s="484" t="s">
        <v>1138</v>
      </c>
      <c r="W39" s="532" t="s">
        <v>1138</v>
      </c>
      <c r="X39" s="533" t="s">
        <v>1138</v>
      </c>
      <c r="Y39" s="492"/>
      <c r="Z39" s="484" t="s">
        <v>1138</v>
      </c>
      <c r="AA39" s="484" t="s">
        <v>1138</v>
      </c>
      <c r="AB39" s="484" t="s">
        <v>1138</v>
      </c>
      <c r="AC39" s="532" t="s">
        <v>1138</v>
      </c>
      <c r="AD39" s="534" t="s">
        <v>1138</v>
      </c>
      <c r="AE39" s="1134" t="s">
        <v>113</v>
      </c>
      <c r="AF39" s="1135"/>
      <c r="AG39" s="1135"/>
      <c r="AH39" s="1135"/>
      <c r="AI39" s="1135"/>
      <c r="AJ39" s="1136"/>
      <c r="AK39" s="720"/>
    </row>
  </sheetData>
  <mergeCells count="41">
    <mergeCell ref="AE37:AJ37"/>
    <mergeCell ref="AE38:AJ38"/>
    <mergeCell ref="AE39:AJ39"/>
    <mergeCell ref="AE30:AJ30"/>
    <mergeCell ref="AE31:AJ31"/>
    <mergeCell ref="AE35:AJ35"/>
    <mergeCell ref="AE36:AJ36"/>
    <mergeCell ref="AE34:AJ34"/>
    <mergeCell ref="AE25:AJ25"/>
    <mergeCell ref="AE26:AJ26"/>
    <mergeCell ref="AE27:AJ27"/>
    <mergeCell ref="AE28:AJ28"/>
    <mergeCell ref="AE29:AJ29"/>
    <mergeCell ref="AE21:AJ21"/>
    <mergeCell ref="AE22:AJ22"/>
    <mergeCell ref="AE23:AJ23"/>
    <mergeCell ref="AE24:AJ24"/>
    <mergeCell ref="AE16:AJ16"/>
    <mergeCell ref="AE17:AJ17"/>
    <mergeCell ref="AE18:AJ18"/>
    <mergeCell ref="AE19:AJ19"/>
    <mergeCell ref="AE20:AJ20"/>
    <mergeCell ref="AE11:AJ11"/>
    <mergeCell ref="AE12:AJ12"/>
    <mergeCell ref="AE13:AJ13"/>
    <mergeCell ref="AE14:AJ14"/>
    <mergeCell ref="AE15:AJ15"/>
    <mergeCell ref="AE8:AJ8"/>
    <mergeCell ref="AE9:AJ9"/>
    <mergeCell ref="AE10:AJ10"/>
    <mergeCell ref="Y1:AD1"/>
    <mergeCell ref="AE1:AJ1"/>
    <mergeCell ref="Y2:AD2"/>
    <mergeCell ref="AE2:AJ2"/>
    <mergeCell ref="AE3:AJ3"/>
    <mergeCell ref="AE5:AJ5"/>
    <mergeCell ref="G3:L3"/>
    <mergeCell ref="M3:R3"/>
    <mergeCell ref="S3:X3"/>
    <mergeCell ref="Y3:AD3"/>
    <mergeCell ref="AE7:AJ7"/>
  </mergeCells>
  <phoneticPr fontId="34" type="noConversion"/>
  <dataValidations count="1">
    <dataValidation type="textLength" showInputMessage="1" showErrorMessage="1" sqref="AK4:AK16">
      <formula1>0</formula1>
      <formula2>150</formula2>
    </dataValidation>
  </dataValidations>
  <pageMargins left="0.78749999999999998" right="0.78749999999999998" top="1.0631944444444446" bottom="1.0631944444444446" header="0.51180555555555551" footer="0.51180555555555551"/>
  <pageSetup paperSize="9" scale="57" firstPageNumber="0" orientation="landscape" horizontalDpi="300" verticalDpi="300" r:id="rId1"/>
  <headerFooter alignWithMargins="0"/>
  <legacyDrawing r:id="rId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R235"/>
  <sheetViews>
    <sheetView topLeftCell="A28" zoomScale="80" zoomScaleNormal="80" zoomScaleSheetLayoutView="90" workbookViewId="0">
      <selection activeCell="M46" sqref="M46:M54"/>
    </sheetView>
  </sheetViews>
  <sheetFormatPr defaultColWidth="8.85546875" defaultRowHeight="12.75"/>
  <cols>
    <col min="1" max="1" width="12" style="1" customWidth="1"/>
    <col min="2" max="2" width="12.85546875" style="1" customWidth="1"/>
    <col min="3" max="3" width="12.140625" style="1" customWidth="1"/>
    <col min="4" max="4" width="26.28515625" style="116" bestFit="1" customWidth="1"/>
    <col min="5" max="5" width="8.7109375" style="39" customWidth="1"/>
    <col min="6" max="6" width="28.140625" style="39" customWidth="1"/>
    <col min="7" max="7" width="12.140625" style="1" customWidth="1"/>
    <col min="8" max="10" width="16.42578125" style="1" customWidth="1"/>
    <col min="11" max="11" width="7.42578125" style="1" customWidth="1"/>
    <col min="12" max="12" width="11" customWidth="1"/>
    <col min="13" max="13" width="22.140625" customWidth="1"/>
    <col min="14" max="14" width="24.140625" customWidth="1"/>
    <col min="15" max="15" width="56.85546875" style="824" bestFit="1" customWidth="1"/>
    <col min="16" max="243" width="8.85546875" customWidth="1"/>
  </cols>
  <sheetData>
    <row r="1" spans="1:18" ht="23.85" customHeight="1" thickBot="1">
      <c r="A1" s="30" t="s">
        <v>114</v>
      </c>
      <c r="B1" s="30"/>
      <c r="C1" s="30"/>
      <c r="D1" s="30"/>
      <c r="E1" s="30"/>
      <c r="F1" s="30"/>
      <c r="G1" s="30"/>
      <c r="H1" s="30"/>
      <c r="I1" s="30"/>
      <c r="J1" s="30"/>
      <c r="K1" s="30"/>
      <c r="L1" s="30"/>
      <c r="M1" s="30"/>
      <c r="N1" s="229" t="s">
        <v>107</v>
      </c>
      <c r="O1" s="566" t="s">
        <v>574</v>
      </c>
      <c r="R1" s="62"/>
    </row>
    <row r="2" spans="1:18" ht="23.85" customHeight="1" thickBot="1">
      <c r="A2" s="30"/>
      <c r="B2" s="30"/>
      <c r="C2" s="30"/>
      <c r="D2" s="30"/>
      <c r="E2" s="30"/>
      <c r="F2" s="30"/>
      <c r="G2" s="30"/>
      <c r="H2" s="30"/>
      <c r="I2" s="30"/>
      <c r="J2" s="30"/>
      <c r="K2" s="30"/>
      <c r="L2" s="30"/>
      <c r="M2" s="30"/>
      <c r="N2" s="24" t="s">
        <v>284</v>
      </c>
      <c r="O2" s="567">
        <v>2014</v>
      </c>
      <c r="R2" s="62"/>
    </row>
    <row r="3" spans="1:18" s="35" customFormat="1" ht="115.5" thickBot="1">
      <c r="A3" s="61" t="s">
        <v>1</v>
      </c>
      <c r="B3" s="27" t="s">
        <v>79</v>
      </c>
      <c r="C3" s="27" t="s">
        <v>70</v>
      </c>
      <c r="D3" s="26" t="s">
        <v>80</v>
      </c>
      <c r="E3" s="27" t="s">
        <v>81</v>
      </c>
      <c r="F3" s="26" t="s">
        <v>10</v>
      </c>
      <c r="G3" s="61" t="s">
        <v>2</v>
      </c>
      <c r="H3" s="133" t="s">
        <v>94</v>
      </c>
      <c r="I3" s="26" t="s">
        <v>115</v>
      </c>
      <c r="J3" s="26" t="s">
        <v>55</v>
      </c>
      <c r="K3" s="27" t="s">
        <v>116</v>
      </c>
      <c r="L3" s="201" t="s">
        <v>1368</v>
      </c>
      <c r="M3" s="875" t="s">
        <v>324</v>
      </c>
      <c r="N3" s="253" t="s">
        <v>1367</v>
      </c>
      <c r="O3" s="201" t="s">
        <v>336</v>
      </c>
      <c r="P3" s="231"/>
      <c r="R3" s="62"/>
    </row>
    <row r="4" spans="1:18" s="95" customFormat="1" ht="25.5">
      <c r="A4" s="695" t="s">
        <v>365</v>
      </c>
      <c r="B4" s="695" t="s">
        <v>365</v>
      </c>
      <c r="C4" s="549">
        <v>2014</v>
      </c>
      <c r="D4" s="843" t="s">
        <v>784</v>
      </c>
      <c r="E4" s="695" t="s">
        <v>786</v>
      </c>
      <c r="F4" s="640" t="s">
        <v>21</v>
      </c>
      <c r="G4" s="695" t="s">
        <v>8</v>
      </c>
      <c r="H4" s="640" t="s">
        <v>68</v>
      </c>
      <c r="I4" s="695" t="s">
        <v>119</v>
      </c>
      <c r="J4" s="695" t="s">
        <v>1419</v>
      </c>
      <c r="K4" s="549">
        <v>2.5000000000000001E-2</v>
      </c>
      <c r="L4" s="695">
        <f>75*20</f>
        <v>1500</v>
      </c>
      <c r="M4" s="646">
        <v>597</v>
      </c>
      <c r="N4" s="702">
        <f>M4/L4</f>
        <v>0.39800000000000002</v>
      </c>
      <c r="O4" s="632" t="s">
        <v>1556</v>
      </c>
      <c r="R4" s="844"/>
    </row>
    <row r="5" spans="1:18" s="95" customFormat="1" ht="25.5">
      <c r="A5" s="695" t="s">
        <v>365</v>
      </c>
      <c r="B5" s="696" t="s">
        <v>365</v>
      </c>
      <c r="C5" s="549">
        <v>2014</v>
      </c>
      <c r="D5" s="845" t="s">
        <v>784</v>
      </c>
      <c r="E5" s="696" t="s">
        <v>786</v>
      </c>
      <c r="F5" s="846" t="s">
        <v>21</v>
      </c>
      <c r="G5" s="696" t="s">
        <v>8</v>
      </c>
      <c r="H5" s="846" t="s">
        <v>68</v>
      </c>
      <c r="I5" s="695" t="s">
        <v>1406</v>
      </c>
      <c r="J5" s="695" t="s">
        <v>1419</v>
      </c>
      <c r="K5" s="836">
        <v>2.5000000000000001E-2</v>
      </c>
      <c r="L5" s="696">
        <f>75*20</f>
        <v>1500</v>
      </c>
      <c r="M5" s="646">
        <v>5253</v>
      </c>
      <c r="N5" s="702">
        <f t="shared" ref="N5:N7" si="0">M5/L5</f>
        <v>3.5019999999999998</v>
      </c>
      <c r="O5" s="632" t="s">
        <v>1556</v>
      </c>
      <c r="R5" s="844"/>
    </row>
    <row r="6" spans="1:18" s="95" customFormat="1" ht="25.5">
      <c r="A6" s="672" t="s">
        <v>365</v>
      </c>
      <c r="B6" s="672" t="s">
        <v>365</v>
      </c>
      <c r="C6" s="549">
        <v>2014</v>
      </c>
      <c r="D6" s="847" t="s">
        <v>784</v>
      </c>
      <c r="E6" s="672" t="s">
        <v>786</v>
      </c>
      <c r="F6" s="392" t="s">
        <v>21</v>
      </c>
      <c r="G6" s="672" t="s">
        <v>8</v>
      </c>
      <c r="H6" s="392" t="s">
        <v>68</v>
      </c>
      <c r="I6" s="695" t="s">
        <v>1408</v>
      </c>
      <c r="J6" s="695" t="s">
        <v>1419</v>
      </c>
      <c r="K6" s="693">
        <v>2.5000000000000001E-2</v>
      </c>
      <c r="L6" s="672">
        <f>75*20</f>
        <v>1500</v>
      </c>
      <c r="M6" s="646">
        <v>5253</v>
      </c>
      <c r="N6" s="702">
        <f t="shared" si="0"/>
        <v>3.5019999999999998</v>
      </c>
      <c r="O6" s="632" t="s">
        <v>1556</v>
      </c>
      <c r="R6" s="844"/>
    </row>
    <row r="7" spans="1:18" s="95" customFormat="1" ht="25.5">
      <c r="A7" s="672" t="s">
        <v>365</v>
      </c>
      <c r="B7" s="672" t="s">
        <v>365</v>
      </c>
      <c r="C7" s="549">
        <v>2014</v>
      </c>
      <c r="D7" s="847" t="s">
        <v>784</v>
      </c>
      <c r="E7" s="672" t="s">
        <v>786</v>
      </c>
      <c r="F7" s="392" t="s">
        <v>21</v>
      </c>
      <c r="G7" s="672" t="s">
        <v>8</v>
      </c>
      <c r="H7" s="392" t="s">
        <v>68</v>
      </c>
      <c r="I7" s="695" t="s">
        <v>120</v>
      </c>
      <c r="J7" s="695" t="s">
        <v>1419</v>
      </c>
      <c r="K7" s="693">
        <v>2.5000000000000001E-2</v>
      </c>
      <c r="L7" s="672">
        <f>75*20</f>
        <v>1500</v>
      </c>
      <c r="M7" s="646">
        <v>5253</v>
      </c>
      <c r="N7" s="702">
        <f t="shared" si="0"/>
        <v>3.5019999999999998</v>
      </c>
      <c r="O7" s="632" t="s">
        <v>1556</v>
      </c>
      <c r="R7" s="844"/>
    </row>
    <row r="8" spans="1:18" s="95" customFormat="1" ht="38.25">
      <c r="A8" s="672" t="s">
        <v>365</v>
      </c>
      <c r="B8" s="672" t="s">
        <v>365</v>
      </c>
      <c r="C8" s="549">
        <v>2014</v>
      </c>
      <c r="D8" s="704" t="s">
        <v>865</v>
      </c>
      <c r="E8" s="672" t="s">
        <v>788</v>
      </c>
      <c r="F8" s="392" t="s">
        <v>23</v>
      </c>
      <c r="G8" s="672" t="s">
        <v>8</v>
      </c>
      <c r="H8" s="399" t="s">
        <v>1131</v>
      </c>
      <c r="I8" s="695" t="s">
        <v>119</v>
      </c>
      <c r="J8" s="695" t="s">
        <v>1419</v>
      </c>
      <c r="K8" s="693">
        <v>2.5000000000000001E-2</v>
      </c>
      <c r="L8" s="672">
        <v>300</v>
      </c>
      <c r="M8" s="646">
        <v>250</v>
      </c>
      <c r="N8" s="702">
        <f t="shared" ref="N8:N68" si="1">M8/L8</f>
        <v>0.83333333333333337</v>
      </c>
      <c r="O8" s="632"/>
    </row>
    <row r="9" spans="1:18" s="95" customFormat="1" ht="38.25">
      <c r="A9" s="672" t="s">
        <v>365</v>
      </c>
      <c r="B9" s="672" t="s">
        <v>365</v>
      </c>
      <c r="C9" s="549">
        <v>2014</v>
      </c>
      <c r="D9" s="704" t="s">
        <v>865</v>
      </c>
      <c r="E9" s="672" t="s">
        <v>788</v>
      </c>
      <c r="F9" s="392" t="s">
        <v>23</v>
      </c>
      <c r="G9" s="672" t="s">
        <v>8</v>
      </c>
      <c r="H9" s="399" t="s">
        <v>1131</v>
      </c>
      <c r="I9" s="695" t="s">
        <v>1405</v>
      </c>
      <c r="J9" s="695" t="s">
        <v>1419</v>
      </c>
      <c r="K9" s="693">
        <v>2.5000000000000001E-2</v>
      </c>
      <c r="L9" s="672">
        <v>300</v>
      </c>
      <c r="M9" s="646">
        <v>250</v>
      </c>
      <c r="N9" s="702">
        <f t="shared" si="1"/>
        <v>0.83333333333333337</v>
      </c>
      <c r="O9" s="632"/>
    </row>
    <row r="10" spans="1:18" s="95" customFormat="1" ht="38.25">
      <c r="A10" s="672" t="s">
        <v>365</v>
      </c>
      <c r="B10" s="672" t="s">
        <v>365</v>
      </c>
      <c r="C10" s="549">
        <v>2014</v>
      </c>
      <c r="D10" s="704" t="s">
        <v>865</v>
      </c>
      <c r="E10" s="672" t="s">
        <v>788</v>
      </c>
      <c r="F10" s="392" t="s">
        <v>23</v>
      </c>
      <c r="G10" s="672" t="s">
        <v>8</v>
      </c>
      <c r="H10" s="399" t="s">
        <v>1131</v>
      </c>
      <c r="I10" s="695" t="s">
        <v>1407</v>
      </c>
      <c r="J10" s="695" t="s">
        <v>1419</v>
      </c>
      <c r="K10" s="693">
        <v>2.5000000000000001E-2</v>
      </c>
      <c r="L10" s="672">
        <v>300</v>
      </c>
      <c r="M10" s="646">
        <v>250</v>
      </c>
      <c r="N10" s="702">
        <f t="shared" si="1"/>
        <v>0.83333333333333337</v>
      </c>
      <c r="O10" s="632"/>
    </row>
    <row r="11" spans="1:18" s="95" customFormat="1" ht="38.25">
      <c r="A11" s="672" t="s">
        <v>365</v>
      </c>
      <c r="B11" s="672" t="s">
        <v>365</v>
      </c>
      <c r="C11" s="549">
        <v>2014</v>
      </c>
      <c r="D11" s="704" t="s">
        <v>865</v>
      </c>
      <c r="E11" s="672" t="s">
        <v>788</v>
      </c>
      <c r="F11" s="392" t="s">
        <v>23</v>
      </c>
      <c r="G11" s="672" t="s">
        <v>8</v>
      </c>
      <c r="H11" s="399" t="s">
        <v>1131</v>
      </c>
      <c r="I11" s="695" t="s">
        <v>1404</v>
      </c>
      <c r="J11" s="695" t="s">
        <v>1419</v>
      </c>
      <c r="K11" s="693">
        <v>2.5000000000000001E-2</v>
      </c>
      <c r="L11" s="672">
        <v>300</v>
      </c>
      <c r="M11" s="646">
        <v>250</v>
      </c>
      <c r="N11" s="702">
        <f t="shared" si="1"/>
        <v>0.83333333333333337</v>
      </c>
      <c r="O11" s="632"/>
    </row>
    <row r="12" spans="1:18" s="95" customFormat="1" ht="25.5">
      <c r="A12" s="672" t="s">
        <v>365</v>
      </c>
      <c r="B12" s="672" t="s">
        <v>365</v>
      </c>
      <c r="C12" s="549">
        <v>2014</v>
      </c>
      <c r="D12" s="704" t="s">
        <v>865</v>
      </c>
      <c r="E12" s="672" t="s">
        <v>788</v>
      </c>
      <c r="F12" s="392" t="s">
        <v>23</v>
      </c>
      <c r="G12" s="672" t="s">
        <v>8</v>
      </c>
      <c r="H12" s="399" t="s">
        <v>68</v>
      </c>
      <c r="I12" s="695" t="s">
        <v>119</v>
      </c>
      <c r="J12" s="695" t="s">
        <v>1419</v>
      </c>
      <c r="K12" s="693">
        <v>2.5000000000000001E-2</v>
      </c>
      <c r="L12" s="672">
        <v>0</v>
      </c>
      <c r="M12" s="646">
        <v>50</v>
      </c>
      <c r="N12" s="702" t="e">
        <f t="shared" ref="N12:N15" si="2">M12/L12</f>
        <v>#DIV/0!</v>
      </c>
      <c r="O12" s="632"/>
    </row>
    <row r="13" spans="1:18" s="95" customFormat="1" ht="25.5">
      <c r="A13" s="672" t="s">
        <v>365</v>
      </c>
      <c r="B13" s="672" t="s">
        <v>365</v>
      </c>
      <c r="C13" s="549">
        <v>2014</v>
      </c>
      <c r="D13" s="704" t="s">
        <v>865</v>
      </c>
      <c r="E13" s="672" t="s">
        <v>788</v>
      </c>
      <c r="F13" s="392" t="s">
        <v>23</v>
      </c>
      <c r="G13" s="672" t="s">
        <v>8</v>
      </c>
      <c r="H13" s="399" t="s">
        <v>68</v>
      </c>
      <c r="I13" s="695" t="s">
        <v>1405</v>
      </c>
      <c r="J13" s="695" t="s">
        <v>1419</v>
      </c>
      <c r="K13" s="693">
        <v>2.5000000000000001E-2</v>
      </c>
      <c r="L13" s="672">
        <v>0</v>
      </c>
      <c r="M13" s="646">
        <v>50</v>
      </c>
      <c r="N13" s="702" t="e">
        <f t="shared" si="2"/>
        <v>#DIV/0!</v>
      </c>
      <c r="O13" s="632"/>
    </row>
    <row r="14" spans="1:18" s="95" customFormat="1" ht="25.5">
      <c r="A14" s="672" t="s">
        <v>365</v>
      </c>
      <c r="B14" s="672" t="s">
        <v>365</v>
      </c>
      <c r="C14" s="549">
        <v>2014</v>
      </c>
      <c r="D14" s="704" t="s">
        <v>865</v>
      </c>
      <c r="E14" s="672" t="s">
        <v>788</v>
      </c>
      <c r="F14" s="392" t="s">
        <v>23</v>
      </c>
      <c r="G14" s="672" t="s">
        <v>8</v>
      </c>
      <c r="H14" s="399" t="s">
        <v>68</v>
      </c>
      <c r="I14" s="695" t="s">
        <v>1407</v>
      </c>
      <c r="J14" s="695" t="s">
        <v>1419</v>
      </c>
      <c r="K14" s="693">
        <v>2.5000000000000001E-2</v>
      </c>
      <c r="L14" s="672">
        <v>0</v>
      </c>
      <c r="M14" s="646">
        <v>50</v>
      </c>
      <c r="N14" s="702" t="e">
        <f t="shared" si="2"/>
        <v>#DIV/0!</v>
      </c>
      <c r="O14" s="632"/>
    </row>
    <row r="15" spans="1:18" s="95" customFormat="1" ht="25.5">
      <c r="A15" s="672" t="s">
        <v>365</v>
      </c>
      <c r="B15" s="672" t="s">
        <v>365</v>
      </c>
      <c r="C15" s="549">
        <v>2014</v>
      </c>
      <c r="D15" s="704" t="s">
        <v>865</v>
      </c>
      <c r="E15" s="672" t="s">
        <v>788</v>
      </c>
      <c r="F15" s="392" t="s">
        <v>23</v>
      </c>
      <c r="G15" s="672" t="s">
        <v>8</v>
      </c>
      <c r="H15" s="399" t="s">
        <v>68</v>
      </c>
      <c r="I15" s="695" t="s">
        <v>1404</v>
      </c>
      <c r="J15" s="695" t="s">
        <v>1419</v>
      </c>
      <c r="K15" s="693">
        <v>2.5000000000000001E-2</v>
      </c>
      <c r="L15" s="672">
        <v>0</v>
      </c>
      <c r="M15" s="646">
        <v>50</v>
      </c>
      <c r="N15" s="702" t="e">
        <f t="shared" si="2"/>
        <v>#DIV/0!</v>
      </c>
      <c r="O15" s="632"/>
    </row>
    <row r="16" spans="1:18" s="703" customFormat="1" ht="25.5">
      <c r="A16" s="672" t="s">
        <v>365</v>
      </c>
      <c r="B16" s="672" t="s">
        <v>365</v>
      </c>
      <c r="C16" s="549">
        <v>2014</v>
      </c>
      <c r="D16" s="697" t="s">
        <v>790</v>
      </c>
      <c r="E16" s="672" t="s">
        <v>786</v>
      </c>
      <c r="F16" s="392" t="s">
        <v>21</v>
      </c>
      <c r="G16" s="672" t="s">
        <v>8</v>
      </c>
      <c r="H16" s="392" t="s">
        <v>1395</v>
      </c>
      <c r="I16" s="695" t="s">
        <v>119</v>
      </c>
      <c r="J16" s="695" t="s">
        <v>1419</v>
      </c>
      <c r="K16" s="693">
        <v>2.5000000000000001E-2</v>
      </c>
      <c r="L16" s="672">
        <v>500</v>
      </c>
      <c r="M16" s="646">
        <v>200</v>
      </c>
      <c r="N16" s="702">
        <f t="shared" si="1"/>
        <v>0.4</v>
      </c>
      <c r="O16" s="632"/>
    </row>
    <row r="17" spans="1:15" s="703" customFormat="1" ht="25.5">
      <c r="A17" s="672" t="s">
        <v>365</v>
      </c>
      <c r="B17" s="672" t="s">
        <v>365</v>
      </c>
      <c r="C17" s="549">
        <v>2014</v>
      </c>
      <c r="D17" s="697" t="s">
        <v>790</v>
      </c>
      <c r="E17" s="672" t="s">
        <v>786</v>
      </c>
      <c r="F17" s="392" t="s">
        <v>21</v>
      </c>
      <c r="G17" s="672" t="s">
        <v>8</v>
      </c>
      <c r="H17" s="392" t="s">
        <v>1395</v>
      </c>
      <c r="I17" s="695" t="s">
        <v>1405</v>
      </c>
      <c r="J17" s="695" t="s">
        <v>1419</v>
      </c>
      <c r="K17" s="693">
        <v>2.5000000000000001E-2</v>
      </c>
      <c r="L17" s="672">
        <v>500</v>
      </c>
      <c r="M17" s="646">
        <v>200</v>
      </c>
      <c r="N17" s="702">
        <f t="shared" si="1"/>
        <v>0.4</v>
      </c>
      <c r="O17" s="632"/>
    </row>
    <row r="18" spans="1:15" s="703" customFormat="1" ht="25.5">
      <c r="A18" s="672" t="s">
        <v>365</v>
      </c>
      <c r="B18" s="672" t="s">
        <v>365</v>
      </c>
      <c r="C18" s="549">
        <v>2014</v>
      </c>
      <c r="D18" s="697" t="s">
        <v>790</v>
      </c>
      <c r="E18" s="672" t="s">
        <v>786</v>
      </c>
      <c r="F18" s="392" t="s">
        <v>21</v>
      </c>
      <c r="G18" s="672" t="s">
        <v>8</v>
      </c>
      <c r="H18" s="392" t="s">
        <v>1395</v>
      </c>
      <c r="I18" s="695" t="s">
        <v>1407</v>
      </c>
      <c r="J18" s="695" t="s">
        <v>1419</v>
      </c>
      <c r="K18" s="693">
        <v>2.5000000000000001E-2</v>
      </c>
      <c r="L18" s="672">
        <v>500</v>
      </c>
      <c r="M18" s="646">
        <v>200</v>
      </c>
      <c r="N18" s="702">
        <f t="shared" si="1"/>
        <v>0.4</v>
      </c>
      <c r="O18" s="632"/>
    </row>
    <row r="19" spans="1:15" s="703" customFormat="1" ht="25.5">
      <c r="A19" s="672" t="s">
        <v>365</v>
      </c>
      <c r="B19" s="672" t="s">
        <v>365</v>
      </c>
      <c r="C19" s="549">
        <v>2014</v>
      </c>
      <c r="D19" s="697" t="s">
        <v>790</v>
      </c>
      <c r="E19" s="672" t="s">
        <v>786</v>
      </c>
      <c r="F19" s="392" t="s">
        <v>21</v>
      </c>
      <c r="G19" s="672" t="s">
        <v>8</v>
      </c>
      <c r="H19" s="392" t="s">
        <v>1395</v>
      </c>
      <c r="I19" s="695" t="s">
        <v>1404</v>
      </c>
      <c r="J19" s="695" t="s">
        <v>1419</v>
      </c>
      <c r="K19" s="693">
        <v>2.5000000000000001E-2</v>
      </c>
      <c r="L19" s="672">
        <v>500</v>
      </c>
      <c r="M19" s="646">
        <v>200</v>
      </c>
      <c r="N19" s="702">
        <f t="shared" si="1"/>
        <v>0.4</v>
      </c>
      <c r="O19" s="632"/>
    </row>
    <row r="20" spans="1:15" s="703" customFormat="1" ht="25.5">
      <c r="A20" s="672" t="s">
        <v>365</v>
      </c>
      <c r="B20" s="672" t="s">
        <v>365</v>
      </c>
      <c r="C20" s="549">
        <v>2014</v>
      </c>
      <c r="D20" s="704" t="s">
        <v>790</v>
      </c>
      <c r="E20" s="672" t="s">
        <v>786</v>
      </c>
      <c r="F20" s="392" t="s">
        <v>21</v>
      </c>
      <c r="G20" s="672" t="s">
        <v>8</v>
      </c>
      <c r="H20" s="392" t="s">
        <v>821</v>
      </c>
      <c r="I20" s="695" t="s">
        <v>119</v>
      </c>
      <c r="J20" s="695" t="s">
        <v>1419</v>
      </c>
      <c r="K20" s="693">
        <v>2.5000000000000001E-2</v>
      </c>
      <c r="L20" s="672">
        <v>2675</v>
      </c>
      <c r="M20" s="646">
        <v>3125</v>
      </c>
      <c r="N20" s="702">
        <f t="shared" si="1"/>
        <v>1.1682242990654206</v>
      </c>
      <c r="O20" s="632"/>
    </row>
    <row r="21" spans="1:15" s="703" customFormat="1" ht="25.5">
      <c r="A21" s="672" t="s">
        <v>365</v>
      </c>
      <c r="B21" s="672" t="s">
        <v>365</v>
      </c>
      <c r="C21" s="549">
        <v>2014</v>
      </c>
      <c r="D21" s="704" t="s">
        <v>790</v>
      </c>
      <c r="E21" s="672" t="s">
        <v>786</v>
      </c>
      <c r="F21" s="392" t="s">
        <v>21</v>
      </c>
      <c r="G21" s="672" t="s">
        <v>8</v>
      </c>
      <c r="H21" s="392" t="s">
        <v>821</v>
      </c>
      <c r="I21" s="695" t="s">
        <v>1405</v>
      </c>
      <c r="J21" s="695" t="s">
        <v>1419</v>
      </c>
      <c r="K21" s="693">
        <v>2.5000000000000001E-2</v>
      </c>
      <c r="L21" s="672">
        <v>2675</v>
      </c>
      <c r="M21" s="646">
        <v>3125</v>
      </c>
      <c r="N21" s="702">
        <f t="shared" si="1"/>
        <v>1.1682242990654206</v>
      </c>
      <c r="O21" s="632"/>
    </row>
    <row r="22" spans="1:15" s="703" customFormat="1" ht="25.5">
      <c r="A22" s="672" t="s">
        <v>365</v>
      </c>
      <c r="B22" s="672" t="s">
        <v>365</v>
      </c>
      <c r="C22" s="549">
        <v>2014</v>
      </c>
      <c r="D22" s="704" t="s">
        <v>790</v>
      </c>
      <c r="E22" s="672" t="s">
        <v>786</v>
      </c>
      <c r="F22" s="392" t="s">
        <v>21</v>
      </c>
      <c r="G22" s="672" t="s">
        <v>8</v>
      </c>
      <c r="H22" s="392" t="s">
        <v>821</v>
      </c>
      <c r="I22" s="695" t="s">
        <v>1407</v>
      </c>
      <c r="J22" s="695" t="s">
        <v>1419</v>
      </c>
      <c r="K22" s="693">
        <v>2.5000000000000001E-2</v>
      </c>
      <c r="L22" s="672">
        <v>2675</v>
      </c>
      <c r="M22" s="646">
        <v>3125</v>
      </c>
      <c r="N22" s="702">
        <f t="shared" si="1"/>
        <v>1.1682242990654206</v>
      </c>
      <c r="O22" s="632"/>
    </row>
    <row r="23" spans="1:15" s="703" customFormat="1" ht="25.5">
      <c r="A23" s="672" t="s">
        <v>365</v>
      </c>
      <c r="B23" s="672" t="s">
        <v>365</v>
      </c>
      <c r="C23" s="549">
        <v>2014</v>
      </c>
      <c r="D23" s="704" t="s">
        <v>790</v>
      </c>
      <c r="E23" s="672" t="s">
        <v>786</v>
      </c>
      <c r="F23" s="392" t="s">
        <v>21</v>
      </c>
      <c r="G23" s="672" t="s">
        <v>8</v>
      </c>
      <c r="H23" s="392" t="s">
        <v>821</v>
      </c>
      <c r="I23" s="695" t="s">
        <v>1404</v>
      </c>
      <c r="J23" s="695" t="s">
        <v>1419</v>
      </c>
      <c r="K23" s="693">
        <v>2.5000000000000001E-2</v>
      </c>
      <c r="L23" s="672">
        <v>2675</v>
      </c>
      <c r="M23" s="646">
        <v>3125</v>
      </c>
      <c r="N23" s="702">
        <f t="shared" si="1"/>
        <v>1.1682242990654206</v>
      </c>
      <c r="O23" s="632"/>
    </row>
    <row r="24" spans="1:15" s="703" customFormat="1" ht="25.5">
      <c r="A24" s="672" t="s">
        <v>365</v>
      </c>
      <c r="B24" s="672" t="s">
        <v>365</v>
      </c>
      <c r="C24" s="549">
        <v>2014</v>
      </c>
      <c r="D24" s="697" t="s">
        <v>790</v>
      </c>
      <c r="E24" s="672" t="s">
        <v>786</v>
      </c>
      <c r="F24" s="392" t="s">
        <v>23</v>
      </c>
      <c r="G24" s="696" t="s">
        <v>8</v>
      </c>
      <c r="H24" s="392" t="s">
        <v>1403</v>
      </c>
      <c r="I24" s="695" t="s">
        <v>119</v>
      </c>
      <c r="J24" s="695" t="s">
        <v>1419</v>
      </c>
      <c r="K24" s="836">
        <v>2.5000000000000001E-2</v>
      </c>
      <c r="L24" s="672">
        <v>250</v>
      </c>
      <c r="M24" s="646">
        <v>100</v>
      </c>
      <c r="N24" s="702">
        <f t="shared" si="1"/>
        <v>0.4</v>
      </c>
      <c r="O24" s="632"/>
    </row>
    <row r="25" spans="1:15" s="703" customFormat="1" ht="25.5">
      <c r="A25" s="672" t="s">
        <v>365</v>
      </c>
      <c r="B25" s="672" t="s">
        <v>365</v>
      </c>
      <c r="C25" s="549">
        <v>2014</v>
      </c>
      <c r="D25" s="697" t="s">
        <v>790</v>
      </c>
      <c r="E25" s="672" t="s">
        <v>786</v>
      </c>
      <c r="F25" s="392" t="s">
        <v>23</v>
      </c>
      <c r="G25" s="672" t="s">
        <v>8</v>
      </c>
      <c r="H25" s="699" t="s">
        <v>1403</v>
      </c>
      <c r="I25" s="695" t="s">
        <v>1405</v>
      </c>
      <c r="J25" s="695" t="s">
        <v>1419</v>
      </c>
      <c r="K25" s="693">
        <v>2.5000000000000001E-2</v>
      </c>
      <c r="L25" s="672">
        <v>250</v>
      </c>
      <c r="M25" s="646">
        <v>100</v>
      </c>
      <c r="N25" s="702">
        <f t="shared" si="1"/>
        <v>0.4</v>
      </c>
      <c r="O25" s="632"/>
    </row>
    <row r="26" spans="1:15" s="703" customFormat="1" ht="25.5">
      <c r="A26" s="695" t="s">
        <v>365</v>
      </c>
      <c r="B26" s="695" t="s">
        <v>365</v>
      </c>
      <c r="C26" s="549">
        <v>2014</v>
      </c>
      <c r="D26" s="698" t="s">
        <v>790</v>
      </c>
      <c r="E26" s="695" t="s">
        <v>786</v>
      </c>
      <c r="F26" s="392" t="s">
        <v>23</v>
      </c>
      <c r="G26" s="672" t="s">
        <v>8</v>
      </c>
      <c r="H26" s="640" t="s">
        <v>1403</v>
      </c>
      <c r="I26" s="695" t="s">
        <v>1407</v>
      </c>
      <c r="J26" s="695" t="s">
        <v>1419</v>
      </c>
      <c r="K26" s="693">
        <v>2.5000000000000001E-2</v>
      </c>
      <c r="L26" s="695">
        <v>250</v>
      </c>
      <c r="M26" s="646">
        <v>100</v>
      </c>
      <c r="N26" s="702">
        <f t="shared" si="1"/>
        <v>0.4</v>
      </c>
      <c r="O26" s="632"/>
    </row>
    <row r="27" spans="1:15" s="703" customFormat="1" ht="25.5">
      <c r="A27" s="672" t="s">
        <v>365</v>
      </c>
      <c r="B27" s="672" t="s">
        <v>365</v>
      </c>
      <c r="C27" s="549">
        <v>2014</v>
      </c>
      <c r="D27" s="697" t="s">
        <v>790</v>
      </c>
      <c r="E27" s="672" t="s">
        <v>786</v>
      </c>
      <c r="F27" s="392" t="s">
        <v>23</v>
      </c>
      <c r="G27" s="672" t="s">
        <v>8</v>
      </c>
      <c r="H27" s="392" t="s">
        <v>1403</v>
      </c>
      <c r="I27" s="695" t="s">
        <v>1404</v>
      </c>
      <c r="J27" s="695" t="s">
        <v>1419</v>
      </c>
      <c r="K27" s="693">
        <v>2.5000000000000001E-2</v>
      </c>
      <c r="L27" s="672">
        <v>250</v>
      </c>
      <c r="M27" s="646">
        <v>100</v>
      </c>
      <c r="N27" s="702">
        <f t="shared" si="1"/>
        <v>0.4</v>
      </c>
      <c r="O27" s="632"/>
    </row>
    <row r="28" spans="1:15" s="703" customFormat="1">
      <c r="A28" s="672" t="s">
        <v>365</v>
      </c>
      <c r="B28" s="672" t="s">
        <v>365</v>
      </c>
      <c r="C28" s="549">
        <v>2014</v>
      </c>
      <c r="D28" s="822" t="s">
        <v>790</v>
      </c>
      <c r="E28" s="672" t="s">
        <v>786</v>
      </c>
      <c r="F28" s="392" t="s">
        <v>21</v>
      </c>
      <c r="G28" s="672" t="s">
        <v>8</v>
      </c>
      <c r="H28" s="392" t="s">
        <v>821</v>
      </c>
      <c r="I28" s="695" t="s">
        <v>119</v>
      </c>
      <c r="J28" s="672" t="s">
        <v>1397</v>
      </c>
      <c r="K28" s="693">
        <v>2.5000000000000001E-2</v>
      </c>
      <c r="L28" s="672"/>
      <c r="M28" s="646">
        <v>1347</v>
      </c>
      <c r="N28" s="702" t="e">
        <f t="shared" si="1"/>
        <v>#DIV/0!</v>
      </c>
      <c r="O28" s="837" t="s">
        <v>1518</v>
      </c>
    </row>
    <row r="29" spans="1:15" s="703" customFormat="1">
      <c r="A29" s="695" t="s">
        <v>365</v>
      </c>
      <c r="B29" s="695" t="s">
        <v>365</v>
      </c>
      <c r="C29" s="549">
        <v>2014</v>
      </c>
      <c r="D29" s="822" t="s">
        <v>790</v>
      </c>
      <c r="E29" s="695" t="s">
        <v>786</v>
      </c>
      <c r="F29" s="640" t="s">
        <v>21</v>
      </c>
      <c r="G29" s="672" t="s">
        <v>8</v>
      </c>
      <c r="H29" s="640" t="s">
        <v>821</v>
      </c>
      <c r="I29" s="695" t="s">
        <v>1405</v>
      </c>
      <c r="J29" s="695" t="s">
        <v>1397</v>
      </c>
      <c r="K29" s="693">
        <v>2.5000000000000001E-2</v>
      </c>
      <c r="L29" s="695"/>
      <c r="M29" s="646">
        <v>523</v>
      </c>
      <c r="N29" s="702" t="e">
        <f t="shared" si="1"/>
        <v>#DIV/0!</v>
      </c>
      <c r="O29" s="837" t="s">
        <v>1518</v>
      </c>
    </row>
    <row r="30" spans="1:15" s="703" customFormat="1">
      <c r="A30" s="696" t="s">
        <v>365</v>
      </c>
      <c r="B30" s="696" t="s">
        <v>365</v>
      </c>
      <c r="C30" s="549">
        <v>2014</v>
      </c>
      <c r="D30" s="822" t="s">
        <v>790</v>
      </c>
      <c r="E30" s="696" t="s">
        <v>786</v>
      </c>
      <c r="F30" s="846" t="s">
        <v>21</v>
      </c>
      <c r="G30" s="672" t="s">
        <v>8</v>
      </c>
      <c r="H30" s="846" t="s">
        <v>821</v>
      </c>
      <c r="I30" s="672" t="s">
        <v>1407</v>
      </c>
      <c r="J30" s="696" t="s">
        <v>1397</v>
      </c>
      <c r="K30" s="693">
        <v>2.5000000000000001E-2</v>
      </c>
      <c r="L30" s="696"/>
      <c r="M30" s="646">
        <v>1347</v>
      </c>
      <c r="N30" s="702" t="e">
        <f t="shared" si="1"/>
        <v>#DIV/0!</v>
      </c>
      <c r="O30" s="837" t="s">
        <v>1518</v>
      </c>
    </row>
    <row r="31" spans="1:15" s="703" customFormat="1">
      <c r="A31" s="672" t="s">
        <v>365</v>
      </c>
      <c r="B31" s="672" t="s">
        <v>365</v>
      </c>
      <c r="C31" s="549">
        <v>2014</v>
      </c>
      <c r="D31" s="822" t="s">
        <v>790</v>
      </c>
      <c r="E31" s="672" t="s">
        <v>786</v>
      </c>
      <c r="F31" s="392" t="s">
        <v>21</v>
      </c>
      <c r="G31" s="672" t="s">
        <v>8</v>
      </c>
      <c r="H31" s="392" t="s">
        <v>821</v>
      </c>
      <c r="I31" s="672" t="s">
        <v>1408</v>
      </c>
      <c r="J31" s="672" t="s">
        <v>1397</v>
      </c>
      <c r="K31" s="693">
        <v>2.5000000000000001E-2</v>
      </c>
      <c r="L31" s="672"/>
      <c r="M31" s="646">
        <v>1347</v>
      </c>
      <c r="N31" s="702" t="e">
        <f t="shared" si="1"/>
        <v>#DIV/0!</v>
      </c>
      <c r="O31" s="837" t="s">
        <v>1518</v>
      </c>
    </row>
    <row r="32" spans="1:15" s="703" customFormat="1">
      <c r="A32" s="672" t="s">
        <v>365</v>
      </c>
      <c r="B32" s="672" t="s">
        <v>365</v>
      </c>
      <c r="C32" s="549">
        <v>2014</v>
      </c>
      <c r="D32" s="822" t="s">
        <v>790</v>
      </c>
      <c r="E32" s="672" t="s">
        <v>786</v>
      </c>
      <c r="F32" s="392" t="s">
        <v>21</v>
      </c>
      <c r="G32" s="672" t="s">
        <v>8</v>
      </c>
      <c r="H32" s="392" t="s">
        <v>821</v>
      </c>
      <c r="I32" s="695" t="s">
        <v>1404</v>
      </c>
      <c r="J32" s="672" t="s">
        <v>1397</v>
      </c>
      <c r="K32" s="693">
        <v>2.5000000000000001E-2</v>
      </c>
      <c r="L32" s="672"/>
      <c r="M32" s="646">
        <v>1347</v>
      </c>
      <c r="N32" s="702" t="e">
        <f t="shared" si="1"/>
        <v>#DIV/0!</v>
      </c>
      <c r="O32" s="837" t="s">
        <v>1518</v>
      </c>
    </row>
    <row r="33" spans="1:15" s="703" customFormat="1">
      <c r="A33" s="672" t="s">
        <v>365</v>
      </c>
      <c r="B33" s="672" t="s">
        <v>365</v>
      </c>
      <c r="C33" s="549">
        <v>2014</v>
      </c>
      <c r="D33" s="822" t="s">
        <v>790</v>
      </c>
      <c r="E33" s="848" t="s">
        <v>786</v>
      </c>
      <c r="F33" s="392" t="s">
        <v>23</v>
      </c>
      <c r="G33" s="672" t="s">
        <v>8</v>
      </c>
      <c r="H33" s="392" t="s">
        <v>924</v>
      </c>
      <c r="I33" s="695" t="s">
        <v>1405</v>
      </c>
      <c r="J33" s="672" t="s">
        <v>1397</v>
      </c>
      <c r="K33" s="693">
        <v>2.5000000000000001E-2</v>
      </c>
      <c r="L33" s="672"/>
      <c r="M33" s="646">
        <v>0</v>
      </c>
      <c r="N33" s="702" t="e">
        <f t="shared" si="1"/>
        <v>#DIV/0!</v>
      </c>
      <c r="O33" s="837" t="s">
        <v>1518</v>
      </c>
    </row>
    <row r="34" spans="1:15" s="703" customFormat="1" ht="25.5">
      <c r="A34" s="672" t="s">
        <v>365</v>
      </c>
      <c r="B34" s="672" t="s">
        <v>365</v>
      </c>
      <c r="C34" s="549">
        <v>2014</v>
      </c>
      <c r="D34" s="704" t="s">
        <v>873</v>
      </c>
      <c r="E34" s="672" t="s">
        <v>788</v>
      </c>
      <c r="F34" s="392" t="s">
        <v>21</v>
      </c>
      <c r="G34" s="672" t="s">
        <v>8</v>
      </c>
      <c r="H34" s="392" t="s">
        <v>68</v>
      </c>
      <c r="I34" s="695" t="s">
        <v>1406</v>
      </c>
      <c r="J34" s="695" t="s">
        <v>1419</v>
      </c>
      <c r="K34" s="693"/>
      <c r="L34" s="672">
        <v>0</v>
      </c>
      <c r="M34" s="646">
        <v>1275</v>
      </c>
      <c r="N34" s="702" t="e">
        <f t="shared" si="1"/>
        <v>#DIV/0!</v>
      </c>
      <c r="O34" s="632"/>
    </row>
    <row r="35" spans="1:15" s="703" customFormat="1" ht="25.5">
      <c r="A35" s="672" t="s">
        <v>365</v>
      </c>
      <c r="B35" s="672" t="s">
        <v>365</v>
      </c>
      <c r="C35" s="549">
        <v>2014</v>
      </c>
      <c r="D35" s="704" t="s">
        <v>873</v>
      </c>
      <c r="E35" s="672" t="s">
        <v>788</v>
      </c>
      <c r="F35" s="392" t="s">
        <v>21</v>
      </c>
      <c r="G35" s="672" t="s">
        <v>8</v>
      </c>
      <c r="H35" s="392" t="s">
        <v>68</v>
      </c>
      <c r="I35" s="695" t="s">
        <v>1408</v>
      </c>
      <c r="J35" s="695" t="s">
        <v>1419</v>
      </c>
      <c r="K35" s="693"/>
      <c r="L35" s="672">
        <v>0</v>
      </c>
      <c r="M35" s="646">
        <v>1275</v>
      </c>
      <c r="N35" s="702" t="e">
        <f t="shared" si="1"/>
        <v>#DIV/0!</v>
      </c>
      <c r="O35" s="632"/>
    </row>
    <row r="36" spans="1:15" s="703" customFormat="1" ht="25.5">
      <c r="A36" s="672" t="s">
        <v>365</v>
      </c>
      <c r="B36" s="672" t="s">
        <v>365</v>
      </c>
      <c r="C36" s="549">
        <v>2014</v>
      </c>
      <c r="D36" s="704" t="s">
        <v>873</v>
      </c>
      <c r="E36" s="672" t="s">
        <v>788</v>
      </c>
      <c r="F36" s="392" t="s">
        <v>21</v>
      </c>
      <c r="G36" s="672" t="s">
        <v>8</v>
      </c>
      <c r="H36" s="392" t="s">
        <v>68</v>
      </c>
      <c r="I36" s="695" t="s">
        <v>120</v>
      </c>
      <c r="J36" s="695" t="s">
        <v>1419</v>
      </c>
      <c r="K36" s="693"/>
      <c r="L36" s="672">
        <v>0</v>
      </c>
      <c r="M36" s="646">
        <v>1275</v>
      </c>
      <c r="N36" s="702" t="e">
        <f t="shared" si="1"/>
        <v>#DIV/0!</v>
      </c>
      <c r="O36" s="632"/>
    </row>
    <row r="37" spans="1:15" s="703" customFormat="1">
      <c r="A37" s="672" t="s">
        <v>365</v>
      </c>
      <c r="B37" s="672" t="s">
        <v>365</v>
      </c>
      <c r="C37" s="549">
        <v>2014</v>
      </c>
      <c r="D37" s="849" t="s">
        <v>877</v>
      </c>
      <c r="E37" s="672" t="s">
        <v>788</v>
      </c>
      <c r="F37" s="392" t="s">
        <v>21</v>
      </c>
      <c r="G37" s="672" t="s">
        <v>8</v>
      </c>
      <c r="H37" s="392" t="s">
        <v>821</v>
      </c>
      <c r="I37" s="695" t="s">
        <v>119</v>
      </c>
      <c r="J37" s="672" t="s">
        <v>1397</v>
      </c>
      <c r="K37" s="693">
        <v>2.5000000000000001E-2</v>
      </c>
      <c r="L37" s="672"/>
      <c r="M37" s="646">
        <v>0</v>
      </c>
      <c r="N37" s="702" t="e">
        <f t="shared" si="1"/>
        <v>#DIV/0!</v>
      </c>
      <c r="O37" s="837" t="s">
        <v>1518</v>
      </c>
    </row>
    <row r="38" spans="1:15" s="703" customFormat="1">
      <c r="A38" s="672" t="s">
        <v>365</v>
      </c>
      <c r="B38" s="672" t="s">
        <v>365</v>
      </c>
      <c r="C38" s="549">
        <v>2014</v>
      </c>
      <c r="D38" s="849" t="s">
        <v>877</v>
      </c>
      <c r="E38" s="672" t="s">
        <v>788</v>
      </c>
      <c r="F38" s="392" t="s">
        <v>21</v>
      </c>
      <c r="G38" s="672" t="s">
        <v>8</v>
      </c>
      <c r="H38" s="392" t="s">
        <v>821</v>
      </c>
      <c r="I38" s="695" t="s">
        <v>1405</v>
      </c>
      <c r="J38" s="672" t="s">
        <v>1397</v>
      </c>
      <c r="K38" s="693">
        <v>2.5000000000000001E-2</v>
      </c>
      <c r="L38" s="672"/>
      <c r="M38" s="646">
        <v>0</v>
      </c>
      <c r="N38" s="702" t="e">
        <f t="shared" si="1"/>
        <v>#DIV/0!</v>
      </c>
      <c r="O38" s="837" t="s">
        <v>1518</v>
      </c>
    </row>
    <row r="39" spans="1:15" s="703" customFormat="1">
      <c r="A39" s="672" t="s">
        <v>365</v>
      </c>
      <c r="B39" s="672" t="s">
        <v>365</v>
      </c>
      <c r="C39" s="549">
        <v>2014</v>
      </c>
      <c r="D39" s="849" t="s">
        <v>877</v>
      </c>
      <c r="E39" s="672" t="s">
        <v>788</v>
      </c>
      <c r="F39" s="392" t="s">
        <v>21</v>
      </c>
      <c r="G39" s="672" t="s">
        <v>8</v>
      </c>
      <c r="H39" s="392" t="s">
        <v>821</v>
      </c>
      <c r="I39" s="695" t="s">
        <v>1407</v>
      </c>
      <c r="J39" s="672" t="s">
        <v>1397</v>
      </c>
      <c r="K39" s="693">
        <v>2.5000000000000001E-2</v>
      </c>
      <c r="L39" s="672"/>
      <c r="M39" s="646">
        <v>0</v>
      </c>
      <c r="N39" s="702" t="e">
        <f t="shared" si="1"/>
        <v>#DIV/0!</v>
      </c>
      <c r="O39" s="837" t="s">
        <v>1518</v>
      </c>
    </row>
    <row r="40" spans="1:15" s="703" customFormat="1">
      <c r="A40" s="672" t="s">
        <v>365</v>
      </c>
      <c r="B40" s="672" t="s">
        <v>365</v>
      </c>
      <c r="C40" s="549">
        <v>2014</v>
      </c>
      <c r="D40" s="849" t="s">
        <v>877</v>
      </c>
      <c r="E40" s="672" t="s">
        <v>788</v>
      </c>
      <c r="F40" s="392" t="s">
        <v>21</v>
      </c>
      <c r="G40" s="672" t="s">
        <v>8</v>
      </c>
      <c r="H40" s="392" t="s">
        <v>821</v>
      </c>
      <c r="I40" s="672" t="s">
        <v>1408</v>
      </c>
      <c r="J40" s="672" t="s">
        <v>1397</v>
      </c>
      <c r="K40" s="693">
        <v>2.5000000000000001E-2</v>
      </c>
      <c r="L40" s="672"/>
      <c r="M40" s="646">
        <v>0</v>
      </c>
      <c r="N40" s="702" t="e">
        <f t="shared" si="1"/>
        <v>#DIV/0!</v>
      </c>
      <c r="O40" s="837" t="s">
        <v>1518</v>
      </c>
    </row>
    <row r="41" spans="1:15" s="703" customFormat="1">
      <c r="A41" s="672" t="s">
        <v>365</v>
      </c>
      <c r="B41" s="672" t="s">
        <v>365</v>
      </c>
      <c r="C41" s="549">
        <v>2014</v>
      </c>
      <c r="D41" s="849" t="s">
        <v>877</v>
      </c>
      <c r="E41" s="672" t="s">
        <v>788</v>
      </c>
      <c r="F41" s="392" t="s">
        <v>21</v>
      </c>
      <c r="G41" s="672" t="s">
        <v>8</v>
      </c>
      <c r="H41" s="392" t="s">
        <v>821</v>
      </c>
      <c r="I41" s="695" t="s">
        <v>1404</v>
      </c>
      <c r="J41" s="672" t="s">
        <v>1397</v>
      </c>
      <c r="K41" s="693">
        <v>2.5000000000000001E-2</v>
      </c>
      <c r="L41" s="672"/>
      <c r="M41" s="646">
        <v>0</v>
      </c>
      <c r="N41" s="702" t="e">
        <f t="shared" si="1"/>
        <v>#DIV/0!</v>
      </c>
      <c r="O41" s="837" t="s">
        <v>1518</v>
      </c>
    </row>
    <row r="42" spans="1:15" s="703" customFormat="1" ht="25.5">
      <c r="A42" s="672" t="s">
        <v>365</v>
      </c>
      <c r="B42" s="672" t="s">
        <v>365</v>
      </c>
      <c r="C42" s="549">
        <v>2014</v>
      </c>
      <c r="D42" s="704" t="s">
        <v>877</v>
      </c>
      <c r="E42" s="672" t="s">
        <v>788</v>
      </c>
      <c r="F42" s="392" t="s">
        <v>21</v>
      </c>
      <c r="G42" s="672" t="s">
        <v>8</v>
      </c>
      <c r="H42" s="392" t="s">
        <v>68</v>
      </c>
      <c r="I42" s="695" t="s">
        <v>119</v>
      </c>
      <c r="J42" s="695" t="s">
        <v>1419</v>
      </c>
      <c r="K42" s="693">
        <v>2.5000000000000001E-2</v>
      </c>
      <c r="L42" s="672">
        <v>100</v>
      </c>
      <c r="M42" s="646">
        <v>0</v>
      </c>
      <c r="N42" s="702">
        <f t="shared" si="1"/>
        <v>0</v>
      </c>
      <c r="O42" s="632" t="s">
        <v>1412</v>
      </c>
    </row>
    <row r="43" spans="1:15" s="703" customFormat="1" ht="25.5">
      <c r="A43" s="672" t="s">
        <v>365</v>
      </c>
      <c r="B43" s="672" t="s">
        <v>365</v>
      </c>
      <c r="C43" s="549">
        <v>2014</v>
      </c>
      <c r="D43" s="704" t="s">
        <v>877</v>
      </c>
      <c r="E43" s="672" t="s">
        <v>788</v>
      </c>
      <c r="F43" s="392" t="s">
        <v>21</v>
      </c>
      <c r="G43" s="672" t="s">
        <v>8</v>
      </c>
      <c r="H43" s="392" t="s">
        <v>68</v>
      </c>
      <c r="I43" s="695" t="s">
        <v>1405</v>
      </c>
      <c r="J43" s="695" t="s">
        <v>1419</v>
      </c>
      <c r="K43" s="693">
        <v>2.5000000000000001E-2</v>
      </c>
      <c r="L43" s="672">
        <v>100</v>
      </c>
      <c r="M43" s="646">
        <v>0</v>
      </c>
      <c r="N43" s="702">
        <f t="shared" si="1"/>
        <v>0</v>
      </c>
      <c r="O43" s="632" t="s">
        <v>1412</v>
      </c>
    </row>
    <row r="44" spans="1:15" s="703" customFormat="1" ht="25.5">
      <c r="A44" s="672" t="s">
        <v>365</v>
      </c>
      <c r="B44" s="672" t="s">
        <v>365</v>
      </c>
      <c r="C44" s="549">
        <v>2014</v>
      </c>
      <c r="D44" s="704" t="s">
        <v>877</v>
      </c>
      <c r="E44" s="672" t="s">
        <v>788</v>
      </c>
      <c r="F44" s="392" t="s">
        <v>21</v>
      </c>
      <c r="G44" s="672" t="s">
        <v>8</v>
      </c>
      <c r="H44" s="392" t="s">
        <v>68</v>
      </c>
      <c r="I44" s="695" t="s">
        <v>1407</v>
      </c>
      <c r="J44" s="695" t="s">
        <v>1419</v>
      </c>
      <c r="K44" s="693">
        <v>2.5000000000000001E-2</v>
      </c>
      <c r="L44" s="672">
        <v>100</v>
      </c>
      <c r="M44" s="646">
        <v>0</v>
      </c>
      <c r="N44" s="702">
        <f t="shared" si="1"/>
        <v>0</v>
      </c>
      <c r="O44" s="632" t="s">
        <v>1412</v>
      </c>
    </row>
    <row r="45" spans="1:15" s="703" customFormat="1" ht="25.5">
      <c r="A45" s="672" t="s">
        <v>365</v>
      </c>
      <c r="B45" s="672" t="s">
        <v>365</v>
      </c>
      <c r="C45" s="549">
        <v>2014</v>
      </c>
      <c r="D45" s="704" t="s">
        <v>877</v>
      </c>
      <c r="E45" s="672" t="s">
        <v>788</v>
      </c>
      <c r="F45" s="392" t="s">
        <v>21</v>
      </c>
      <c r="G45" s="672" t="s">
        <v>8</v>
      </c>
      <c r="H45" s="392" t="s">
        <v>68</v>
      </c>
      <c r="I45" s="695" t="s">
        <v>1404</v>
      </c>
      <c r="J45" s="695" t="s">
        <v>1419</v>
      </c>
      <c r="K45" s="693">
        <v>2.5000000000000001E-2</v>
      </c>
      <c r="L45" s="672">
        <v>100</v>
      </c>
      <c r="M45" s="646">
        <v>0</v>
      </c>
      <c r="N45" s="702">
        <f t="shared" si="1"/>
        <v>0</v>
      </c>
      <c r="O45" s="632" t="s">
        <v>1412</v>
      </c>
    </row>
    <row r="46" spans="1:15" s="703" customFormat="1" ht="25.5">
      <c r="A46" s="672" t="s">
        <v>365</v>
      </c>
      <c r="B46" s="672" t="s">
        <v>365</v>
      </c>
      <c r="C46" s="549">
        <v>2014</v>
      </c>
      <c r="D46" s="704" t="s">
        <v>98</v>
      </c>
      <c r="E46" s="672" t="s">
        <v>786</v>
      </c>
      <c r="F46" s="392" t="s">
        <v>21</v>
      </c>
      <c r="G46" s="672" t="s">
        <v>8</v>
      </c>
      <c r="H46" s="392" t="s">
        <v>825</v>
      </c>
      <c r="I46" s="695" t="s">
        <v>119</v>
      </c>
      <c r="J46" s="695" t="s">
        <v>1419</v>
      </c>
      <c r="K46" s="693">
        <v>2.5000000000000001E-2</v>
      </c>
      <c r="L46" s="672">
        <v>1000</v>
      </c>
      <c r="M46" s="646">
        <v>998</v>
      </c>
      <c r="N46" s="702">
        <f t="shared" si="1"/>
        <v>0.998</v>
      </c>
      <c r="O46" s="632"/>
    </row>
    <row r="47" spans="1:15" s="703" customFormat="1" ht="25.5">
      <c r="A47" s="672" t="s">
        <v>365</v>
      </c>
      <c r="B47" s="672" t="s">
        <v>365</v>
      </c>
      <c r="C47" s="549">
        <v>2014</v>
      </c>
      <c r="D47" s="704" t="s">
        <v>98</v>
      </c>
      <c r="E47" s="672" t="s">
        <v>786</v>
      </c>
      <c r="F47" s="392" t="s">
        <v>21</v>
      </c>
      <c r="G47" s="695" t="s">
        <v>8</v>
      </c>
      <c r="H47" s="392" t="s">
        <v>825</v>
      </c>
      <c r="I47" s="695" t="s">
        <v>1405</v>
      </c>
      <c r="J47" s="695" t="s">
        <v>1419</v>
      </c>
      <c r="K47" s="549">
        <v>2.5000000000000001E-2</v>
      </c>
      <c r="L47" s="672">
        <v>0</v>
      </c>
      <c r="M47" s="646">
        <v>0</v>
      </c>
      <c r="N47" s="702" t="e">
        <f t="shared" si="1"/>
        <v>#DIV/0!</v>
      </c>
      <c r="O47" s="632" t="s">
        <v>1544</v>
      </c>
    </row>
    <row r="48" spans="1:15" s="703" customFormat="1" ht="25.5">
      <c r="A48" s="672" t="s">
        <v>365</v>
      </c>
      <c r="B48" s="672" t="s">
        <v>365</v>
      </c>
      <c r="C48" s="549">
        <v>2014</v>
      </c>
      <c r="D48" s="704" t="s">
        <v>98</v>
      </c>
      <c r="E48" s="672" t="s">
        <v>786</v>
      </c>
      <c r="F48" s="392" t="s">
        <v>21</v>
      </c>
      <c r="G48" s="672" t="s">
        <v>8</v>
      </c>
      <c r="H48" s="392" t="s">
        <v>825</v>
      </c>
      <c r="I48" s="695" t="s">
        <v>1407</v>
      </c>
      <c r="J48" s="695" t="s">
        <v>1419</v>
      </c>
      <c r="K48" s="693">
        <v>2.5000000000000001E-2</v>
      </c>
      <c r="L48" s="672">
        <v>0</v>
      </c>
      <c r="M48" s="646">
        <v>0</v>
      </c>
      <c r="N48" s="702" t="e">
        <f t="shared" si="1"/>
        <v>#DIV/0!</v>
      </c>
      <c r="O48" s="632" t="s">
        <v>1544</v>
      </c>
    </row>
    <row r="49" spans="1:15" s="703" customFormat="1" ht="25.5">
      <c r="A49" s="672" t="s">
        <v>365</v>
      </c>
      <c r="B49" s="672" t="s">
        <v>365</v>
      </c>
      <c r="C49" s="549">
        <v>2014</v>
      </c>
      <c r="D49" s="704" t="s">
        <v>98</v>
      </c>
      <c r="E49" s="672" t="s">
        <v>786</v>
      </c>
      <c r="F49" s="392" t="s">
        <v>21</v>
      </c>
      <c r="G49" s="672" t="s">
        <v>8</v>
      </c>
      <c r="H49" s="392" t="s">
        <v>825</v>
      </c>
      <c r="I49" s="695" t="s">
        <v>1404</v>
      </c>
      <c r="J49" s="695" t="s">
        <v>1419</v>
      </c>
      <c r="K49" s="693">
        <v>2.5000000000000001E-2</v>
      </c>
      <c r="L49" s="672">
        <v>1000</v>
      </c>
      <c r="M49" s="646">
        <v>998</v>
      </c>
      <c r="N49" s="702">
        <f t="shared" si="1"/>
        <v>0.998</v>
      </c>
      <c r="O49" s="632"/>
    </row>
    <row r="50" spans="1:15" s="703" customFormat="1" ht="25.5">
      <c r="A50" s="672" t="s">
        <v>365</v>
      </c>
      <c r="B50" s="672" t="s">
        <v>365</v>
      </c>
      <c r="C50" s="549">
        <v>2014</v>
      </c>
      <c r="D50" s="704" t="s">
        <v>98</v>
      </c>
      <c r="E50" s="672" t="s">
        <v>786</v>
      </c>
      <c r="F50" s="392" t="s">
        <v>21</v>
      </c>
      <c r="G50" s="695" t="s">
        <v>8</v>
      </c>
      <c r="H50" s="392" t="s">
        <v>825</v>
      </c>
      <c r="I50" s="695" t="s">
        <v>119</v>
      </c>
      <c r="J50" s="672" t="s">
        <v>1420</v>
      </c>
      <c r="K50" s="549">
        <v>2.5000000000000001E-2</v>
      </c>
      <c r="L50" s="672">
        <v>0</v>
      </c>
      <c r="M50" s="646">
        <v>78</v>
      </c>
      <c r="N50" s="702" t="e">
        <f t="shared" si="1"/>
        <v>#DIV/0!</v>
      </c>
      <c r="O50" s="632"/>
    </row>
    <row r="51" spans="1:15" s="703" customFormat="1" ht="25.5">
      <c r="A51" s="672" t="s">
        <v>365</v>
      </c>
      <c r="B51" s="672" t="s">
        <v>365</v>
      </c>
      <c r="C51" s="549">
        <v>2014</v>
      </c>
      <c r="D51" s="704" t="s">
        <v>98</v>
      </c>
      <c r="E51" s="672" t="s">
        <v>786</v>
      </c>
      <c r="F51" s="392" t="s">
        <v>21</v>
      </c>
      <c r="G51" s="696" t="s">
        <v>8</v>
      </c>
      <c r="H51" s="392" t="s">
        <v>825</v>
      </c>
      <c r="I51" s="695" t="s">
        <v>1405</v>
      </c>
      <c r="J51" s="672" t="s">
        <v>1420</v>
      </c>
      <c r="K51" s="836">
        <v>2.5000000000000001E-2</v>
      </c>
      <c r="L51" s="672">
        <v>0</v>
      </c>
      <c r="M51" s="646">
        <v>78</v>
      </c>
      <c r="N51" s="702" t="e">
        <f t="shared" si="1"/>
        <v>#DIV/0!</v>
      </c>
      <c r="O51" s="632"/>
    </row>
    <row r="52" spans="1:15" s="703" customFormat="1" ht="25.5">
      <c r="A52" s="672" t="s">
        <v>365</v>
      </c>
      <c r="B52" s="672" t="s">
        <v>365</v>
      </c>
      <c r="C52" s="549">
        <v>2014</v>
      </c>
      <c r="D52" s="704" t="s">
        <v>98</v>
      </c>
      <c r="E52" s="672" t="s">
        <v>786</v>
      </c>
      <c r="F52" s="392" t="s">
        <v>21</v>
      </c>
      <c r="G52" s="672" t="s">
        <v>8</v>
      </c>
      <c r="H52" s="392" t="s">
        <v>825</v>
      </c>
      <c r="I52" s="695" t="s">
        <v>1407</v>
      </c>
      <c r="J52" s="672" t="s">
        <v>1420</v>
      </c>
      <c r="K52" s="693">
        <v>2.5000000000000001E-2</v>
      </c>
      <c r="L52" s="672">
        <v>0</v>
      </c>
      <c r="M52" s="646">
        <v>78</v>
      </c>
      <c r="N52" s="702" t="e">
        <f t="shared" si="1"/>
        <v>#DIV/0!</v>
      </c>
      <c r="O52" s="632"/>
    </row>
    <row r="53" spans="1:15" s="703" customFormat="1" ht="25.5">
      <c r="A53" s="672" t="s">
        <v>365</v>
      </c>
      <c r="B53" s="672" t="s">
        <v>365</v>
      </c>
      <c r="C53" s="549">
        <v>2014</v>
      </c>
      <c r="D53" s="704" t="s">
        <v>98</v>
      </c>
      <c r="E53" s="672" t="s">
        <v>786</v>
      </c>
      <c r="F53" s="392" t="s">
        <v>21</v>
      </c>
      <c r="G53" s="672" t="s">
        <v>8</v>
      </c>
      <c r="H53" s="392" t="s">
        <v>825</v>
      </c>
      <c r="I53" s="695" t="s">
        <v>1408</v>
      </c>
      <c r="J53" s="672" t="s">
        <v>1420</v>
      </c>
      <c r="K53" s="693">
        <v>2.5000000000000001E-2</v>
      </c>
      <c r="L53" s="672">
        <v>0</v>
      </c>
      <c r="M53" s="795">
        <v>0</v>
      </c>
      <c r="N53" s="850"/>
      <c r="O53" s="784"/>
    </row>
    <row r="54" spans="1:15" s="703" customFormat="1" ht="25.5">
      <c r="A54" s="672" t="s">
        <v>365</v>
      </c>
      <c r="B54" s="672" t="s">
        <v>365</v>
      </c>
      <c r="C54" s="549">
        <v>2014</v>
      </c>
      <c r="D54" s="704" t="s">
        <v>98</v>
      </c>
      <c r="E54" s="672" t="s">
        <v>786</v>
      </c>
      <c r="F54" s="392" t="s">
        <v>21</v>
      </c>
      <c r="G54" s="672" t="s">
        <v>8</v>
      </c>
      <c r="H54" s="392" t="s">
        <v>825</v>
      </c>
      <c r="I54" s="695" t="s">
        <v>1404</v>
      </c>
      <c r="J54" s="672" t="s">
        <v>1420</v>
      </c>
      <c r="K54" s="693">
        <v>2.5000000000000001E-2</v>
      </c>
      <c r="L54" s="672">
        <v>0</v>
      </c>
      <c r="M54" s="646">
        <v>78</v>
      </c>
      <c r="N54" s="702" t="e">
        <f t="shared" si="1"/>
        <v>#DIV/0!</v>
      </c>
      <c r="O54" s="632"/>
    </row>
    <row r="55" spans="1:15" s="703" customFormat="1">
      <c r="A55" s="672" t="s">
        <v>365</v>
      </c>
      <c r="B55" s="672" t="s">
        <v>365</v>
      </c>
      <c r="C55" s="549">
        <v>2014</v>
      </c>
      <c r="D55" s="849" t="s">
        <v>98</v>
      </c>
      <c r="E55" s="672" t="s">
        <v>786</v>
      </c>
      <c r="F55" s="392" t="s">
        <v>21</v>
      </c>
      <c r="G55" s="672" t="s">
        <v>8</v>
      </c>
      <c r="H55" s="392" t="s">
        <v>821</v>
      </c>
      <c r="I55" s="695" t="s">
        <v>119</v>
      </c>
      <c r="J55" s="672" t="s">
        <v>1397</v>
      </c>
      <c r="K55" s="693">
        <v>2.5000000000000001E-2</v>
      </c>
      <c r="L55" s="672"/>
      <c r="M55" s="646">
        <v>415</v>
      </c>
      <c r="N55" s="702" t="e">
        <f t="shared" si="1"/>
        <v>#DIV/0!</v>
      </c>
      <c r="O55" s="837" t="s">
        <v>1518</v>
      </c>
    </row>
    <row r="56" spans="1:15" s="703" customFormat="1">
      <c r="A56" s="672" t="s">
        <v>365</v>
      </c>
      <c r="B56" s="672" t="s">
        <v>365</v>
      </c>
      <c r="C56" s="549">
        <v>2014</v>
      </c>
      <c r="D56" s="849" t="s">
        <v>98</v>
      </c>
      <c r="E56" s="672" t="s">
        <v>786</v>
      </c>
      <c r="F56" s="392" t="s">
        <v>21</v>
      </c>
      <c r="G56" s="672" t="s">
        <v>8</v>
      </c>
      <c r="H56" s="392" t="s">
        <v>821</v>
      </c>
      <c r="I56" s="695" t="s">
        <v>1405</v>
      </c>
      <c r="J56" s="672" t="s">
        <v>1397</v>
      </c>
      <c r="K56" s="693">
        <v>2.5000000000000001E-2</v>
      </c>
      <c r="L56" s="672"/>
      <c r="M56" s="646">
        <v>410</v>
      </c>
      <c r="N56" s="702" t="e">
        <f t="shared" si="1"/>
        <v>#DIV/0!</v>
      </c>
      <c r="O56" s="837" t="s">
        <v>1518</v>
      </c>
    </row>
    <row r="57" spans="1:15" s="703" customFormat="1">
      <c r="A57" s="672" t="s">
        <v>365</v>
      </c>
      <c r="B57" s="672" t="s">
        <v>365</v>
      </c>
      <c r="C57" s="549">
        <v>2014</v>
      </c>
      <c r="D57" s="849" t="s">
        <v>98</v>
      </c>
      <c r="E57" s="672" t="s">
        <v>786</v>
      </c>
      <c r="F57" s="392" t="s">
        <v>21</v>
      </c>
      <c r="G57" s="851" t="s">
        <v>8</v>
      </c>
      <c r="H57" s="707" t="s">
        <v>821</v>
      </c>
      <c r="I57" s="695" t="s">
        <v>1407</v>
      </c>
      <c r="J57" s="672" t="s">
        <v>1397</v>
      </c>
      <c r="K57" s="693">
        <v>2.5000000000000001E-2</v>
      </c>
      <c r="L57" s="672"/>
      <c r="M57" s="646">
        <v>402</v>
      </c>
      <c r="N57" s="702" t="e">
        <f t="shared" si="1"/>
        <v>#DIV/0!</v>
      </c>
      <c r="O57" s="837" t="s">
        <v>1518</v>
      </c>
    </row>
    <row r="58" spans="1:15" s="703" customFormat="1">
      <c r="A58" s="672" t="s">
        <v>365</v>
      </c>
      <c r="B58" s="672" t="s">
        <v>365</v>
      </c>
      <c r="C58" s="549">
        <v>2014</v>
      </c>
      <c r="D58" s="849" t="s">
        <v>98</v>
      </c>
      <c r="E58" s="672" t="s">
        <v>786</v>
      </c>
      <c r="F58" s="705" t="s">
        <v>21</v>
      </c>
      <c r="G58" s="672" t="s">
        <v>8</v>
      </c>
      <c r="H58" s="392" t="s">
        <v>821</v>
      </c>
      <c r="I58" s="672" t="s">
        <v>1408</v>
      </c>
      <c r="J58" s="706" t="s">
        <v>1397</v>
      </c>
      <c r="K58" s="693">
        <v>2.5000000000000001E-2</v>
      </c>
      <c r="L58" s="672"/>
      <c r="M58" s="646">
        <v>0</v>
      </c>
      <c r="N58" s="702" t="e">
        <f t="shared" si="1"/>
        <v>#DIV/0!</v>
      </c>
      <c r="O58" s="837" t="s">
        <v>1518</v>
      </c>
    </row>
    <row r="59" spans="1:15" s="703" customFormat="1">
      <c r="A59" s="672" t="s">
        <v>365</v>
      </c>
      <c r="B59" s="672" t="s">
        <v>365</v>
      </c>
      <c r="C59" s="549">
        <v>2014</v>
      </c>
      <c r="D59" s="849" t="s">
        <v>98</v>
      </c>
      <c r="E59" s="672" t="s">
        <v>786</v>
      </c>
      <c r="F59" s="705" t="s">
        <v>21</v>
      </c>
      <c r="G59" s="672" t="s">
        <v>8</v>
      </c>
      <c r="H59" s="392" t="s">
        <v>821</v>
      </c>
      <c r="I59" s="672" t="s">
        <v>1404</v>
      </c>
      <c r="J59" s="706" t="s">
        <v>1397</v>
      </c>
      <c r="K59" s="693">
        <v>2.5000000000000001E-2</v>
      </c>
      <c r="L59" s="672"/>
      <c r="M59" s="646">
        <v>415</v>
      </c>
      <c r="N59" s="702" t="e">
        <f t="shared" si="1"/>
        <v>#DIV/0!</v>
      </c>
      <c r="O59" s="837" t="s">
        <v>1518</v>
      </c>
    </row>
    <row r="60" spans="1:15" s="703" customFormat="1" ht="25.5">
      <c r="A60" s="672" t="s">
        <v>365</v>
      </c>
      <c r="B60" s="672" t="s">
        <v>365</v>
      </c>
      <c r="C60" s="549">
        <v>2014</v>
      </c>
      <c r="D60" s="704" t="s">
        <v>829</v>
      </c>
      <c r="E60" s="672" t="s">
        <v>788</v>
      </c>
      <c r="F60" s="705" t="s">
        <v>21</v>
      </c>
      <c r="G60" s="672" t="s">
        <v>8</v>
      </c>
      <c r="H60" s="392" t="s">
        <v>68</v>
      </c>
      <c r="I60" s="672" t="s">
        <v>119</v>
      </c>
      <c r="J60" s="695" t="s">
        <v>1419</v>
      </c>
      <c r="K60" s="693">
        <v>2.5000000000000001E-2</v>
      </c>
      <c r="L60" s="672">
        <v>400</v>
      </c>
      <c r="M60" s="646">
        <v>800</v>
      </c>
      <c r="N60" s="702">
        <f t="shared" si="1"/>
        <v>2</v>
      </c>
      <c r="O60" s="632"/>
    </row>
    <row r="61" spans="1:15" s="703" customFormat="1" ht="25.5">
      <c r="A61" s="672" t="s">
        <v>365</v>
      </c>
      <c r="B61" s="672" t="s">
        <v>365</v>
      </c>
      <c r="C61" s="549">
        <v>2014</v>
      </c>
      <c r="D61" s="704" t="s">
        <v>829</v>
      </c>
      <c r="E61" s="672" t="s">
        <v>788</v>
      </c>
      <c r="F61" s="705" t="s">
        <v>21</v>
      </c>
      <c r="G61" s="672" t="s">
        <v>8</v>
      </c>
      <c r="H61" s="392" t="s">
        <v>68</v>
      </c>
      <c r="I61" s="672" t="s">
        <v>1405</v>
      </c>
      <c r="J61" s="695" t="s">
        <v>1419</v>
      </c>
      <c r="K61" s="693">
        <v>2.5000000000000001E-2</v>
      </c>
      <c r="L61" s="672">
        <v>400</v>
      </c>
      <c r="M61" s="646">
        <v>800</v>
      </c>
      <c r="N61" s="702">
        <f t="shared" si="1"/>
        <v>2</v>
      </c>
      <c r="O61" s="632"/>
    </row>
    <row r="62" spans="1:15" s="703" customFormat="1" ht="25.5">
      <c r="A62" s="672" t="s">
        <v>365</v>
      </c>
      <c r="B62" s="672" t="s">
        <v>365</v>
      </c>
      <c r="C62" s="549">
        <v>2014</v>
      </c>
      <c r="D62" s="704" t="s">
        <v>829</v>
      </c>
      <c r="E62" s="672" t="s">
        <v>788</v>
      </c>
      <c r="F62" s="705" t="s">
        <v>21</v>
      </c>
      <c r="G62" s="672" t="s">
        <v>8</v>
      </c>
      <c r="H62" s="392" t="s">
        <v>68</v>
      </c>
      <c r="I62" s="672" t="s">
        <v>1407</v>
      </c>
      <c r="J62" s="695" t="s">
        <v>1419</v>
      </c>
      <c r="K62" s="693">
        <v>2.5000000000000001E-2</v>
      </c>
      <c r="L62" s="672">
        <v>400</v>
      </c>
      <c r="M62" s="646">
        <v>800</v>
      </c>
      <c r="N62" s="702">
        <f t="shared" si="1"/>
        <v>2</v>
      </c>
      <c r="O62" s="632"/>
    </row>
    <row r="63" spans="1:15" s="703" customFormat="1" ht="25.5">
      <c r="A63" s="672" t="s">
        <v>365</v>
      </c>
      <c r="B63" s="672" t="s">
        <v>365</v>
      </c>
      <c r="C63" s="549">
        <v>2014</v>
      </c>
      <c r="D63" s="704" t="s">
        <v>829</v>
      </c>
      <c r="E63" s="672" t="s">
        <v>788</v>
      </c>
      <c r="F63" s="705" t="s">
        <v>21</v>
      </c>
      <c r="G63" s="672" t="s">
        <v>8</v>
      </c>
      <c r="H63" s="392" t="s">
        <v>68</v>
      </c>
      <c r="I63" s="672" t="s">
        <v>1404</v>
      </c>
      <c r="J63" s="695" t="s">
        <v>1419</v>
      </c>
      <c r="K63" s="693">
        <v>2.5000000000000001E-2</v>
      </c>
      <c r="L63" s="672">
        <v>400</v>
      </c>
      <c r="M63" s="646">
        <v>800</v>
      </c>
      <c r="N63" s="702">
        <f t="shared" si="1"/>
        <v>2</v>
      </c>
      <c r="O63" s="632"/>
    </row>
    <row r="64" spans="1:15" s="703" customFormat="1">
      <c r="A64" s="672" t="s">
        <v>365</v>
      </c>
      <c r="B64" s="672" t="s">
        <v>365</v>
      </c>
      <c r="C64" s="549">
        <v>2014</v>
      </c>
      <c r="D64" s="849" t="s">
        <v>829</v>
      </c>
      <c r="E64" s="672" t="s">
        <v>788</v>
      </c>
      <c r="F64" s="705" t="s">
        <v>21</v>
      </c>
      <c r="G64" s="672" t="s">
        <v>8</v>
      </c>
      <c r="H64" s="392" t="s">
        <v>68</v>
      </c>
      <c r="I64" s="672" t="s">
        <v>119</v>
      </c>
      <c r="J64" s="706" t="s">
        <v>1397</v>
      </c>
      <c r="K64" s="693">
        <v>2.5000000000000001E-2</v>
      </c>
      <c r="L64" s="672"/>
      <c r="M64" s="646">
        <v>1901</v>
      </c>
      <c r="N64" s="702" t="e">
        <f t="shared" si="1"/>
        <v>#DIV/0!</v>
      </c>
      <c r="O64" s="837" t="s">
        <v>1518</v>
      </c>
    </row>
    <row r="65" spans="1:15" s="703" customFormat="1">
      <c r="A65" s="672" t="s">
        <v>365</v>
      </c>
      <c r="B65" s="672" t="s">
        <v>365</v>
      </c>
      <c r="C65" s="549">
        <v>2014</v>
      </c>
      <c r="D65" s="849" t="s">
        <v>829</v>
      </c>
      <c r="E65" s="672" t="s">
        <v>788</v>
      </c>
      <c r="F65" s="705" t="s">
        <v>21</v>
      </c>
      <c r="G65" s="672" t="s">
        <v>8</v>
      </c>
      <c r="H65" s="392" t="s">
        <v>68</v>
      </c>
      <c r="I65" s="672" t="s">
        <v>1405</v>
      </c>
      <c r="J65" s="706" t="s">
        <v>1397</v>
      </c>
      <c r="K65" s="693">
        <v>2.5000000000000001E-2</v>
      </c>
      <c r="L65" s="672"/>
      <c r="M65" s="646">
        <v>14</v>
      </c>
      <c r="N65" s="702" t="e">
        <f t="shared" si="1"/>
        <v>#DIV/0!</v>
      </c>
      <c r="O65" s="837" t="s">
        <v>1518</v>
      </c>
    </row>
    <row r="66" spans="1:15" s="703" customFormat="1">
      <c r="A66" s="672" t="s">
        <v>365</v>
      </c>
      <c r="B66" s="672" t="s">
        <v>365</v>
      </c>
      <c r="C66" s="549">
        <v>2014</v>
      </c>
      <c r="D66" s="849" t="s">
        <v>829</v>
      </c>
      <c r="E66" s="672" t="s">
        <v>788</v>
      </c>
      <c r="F66" s="705" t="s">
        <v>21</v>
      </c>
      <c r="G66" s="672" t="s">
        <v>8</v>
      </c>
      <c r="H66" s="392" t="s">
        <v>68</v>
      </c>
      <c r="I66" s="695" t="s">
        <v>1407</v>
      </c>
      <c r="J66" s="706" t="s">
        <v>1397</v>
      </c>
      <c r="K66" s="693">
        <v>2.5000000000000001E-2</v>
      </c>
      <c r="L66" s="672"/>
      <c r="M66" s="646">
        <v>1900</v>
      </c>
      <c r="N66" s="702" t="e">
        <f t="shared" si="1"/>
        <v>#DIV/0!</v>
      </c>
      <c r="O66" s="837" t="s">
        <v>1518</v>
      </c>
    </row>
    <row r="67" spans="1:15" s="703" customFormat="1">
      <c r="A67" s="672" t="s">
        <v>365</v>
      </c>
      <c r="B67" s="672" t="s">
        <v>365</v>
      </c>
      <c r="C67" s="549">
        <v>2014</v>
      </c>
      <c r="D67" s="849" t="s">
        <v>829</v>
      </c>
      <c r="E67" s="672" t="s">
        <v>788</v>
      </c>
      <c r="F67" s="705" t="s">
        <v>21</v>
      </c>
      <c r="G67" s="672" t="s">
        <v>8</v>
      </c>
      <c r="H67" s="392" t="s">
        <v>68</v>
      </c>
      <c r="I67" s="672" t="s">
        <v>1408</v>
      </c>
      <c r="J67" s="706" t="s">
        <v>1397</v>
      </c>
      <c r="K67" s="693">
        <v>2.5000000000000001E-2</v>
      </c>
      <c r="L67" s="672"/>
      <c r="M67" s="646">
        <v>0</v>
      </c>
      <c r="N67" s="702" t="e">
        <f t="shared" si="1"/>
        <v>#DIV/0!</v>
      </c>
      <c r="O67" s="837" t="s">
        <v>1518</v>
      </c>
    </row>
    <row r="68" spans="1:15" s="703" customFormat="1">
      <c r="A68" s="672" t="s">
        <v>365</v>
      </c>
      <c r="B68" s="672" t="s">
        <v>365</v>
      </c>
      <c r="C68" s="549">
        <v>2014</v>
      </c>
      <c r="D68" s="849" t="s">
        <v>829</v>
      </c>
      <c r="E68" s="672" t="s">
        <v>788</v>
      </c>
      <c r="F68" s="705" t="s">
        <v>21</v>
      </c>
      <c r="G68" s="672" t="s">
        <v>8</v>
      </c>
      <c r="H68" s="392" t="s">
        <v>68</v>
      </c>
      <c r="I68" s="672" t="s">
        <v>1404</v>
      </c>
      <c r="J68" s="706" t="s">
        <v>1397</v>
      </c>
      <c r="K68" s="693">
        <v>2.5000000000000001E-2</v>
      </c>
      <c r="L68" s="672"/>
      <c r="M68" s="646">
        <v>1854</v>
      </c>
      <c r="N68" s="702" t="e">
        <f t="shared" si="1"/>
        <v>#DIV/0!</v>
      </c>
      <c r="O68" s="837" t="s">
        <v>1518</v>
      </c>
    </row>
    <row r="69" spans="1:15" s="703" customFormat="1" ht="25.5">
      <c r="A69" s="695" t="s">
        <v>365</v>
      </c>
      <c r="B69" s="695" t="s">
        <v>365</v>
      </c>
      <c r="C69" s="549">
        <v>2014</v>
      </c>
      <c r="D69" s="852" t="s">
        <v>831</v>
      </c>
      <c r="E69" s="695" t="s">
        <v>786</v>
      </c>
      <c r="F69" s="705" t="s">
        <v>21</v>
      </c>
      <c r="G69" s="672" t="s">
        <v>8</v>
      </c>
      <c r="H69" s="392" t="s">
        <v>68</v>
      </c>
      <c r="I69" s="672" t="s">
        <v>119</v>
      </c>
      <c r="J69" s="672" t="s">
        <v>1420</v>
      </c>
      <c r="K69" s="693">
        <v>2.5000000000000001E-2</v>
      </c>
      <c r="L69" s="695">
        <v>0</v>
      </c>
      <c r="M69" s="646">
        <v>922</v>
      </c>
      <c r="N69" s="702" t="e">
        <f t="shared" ref="N69:N106" si="3">M69/L69</f>
        <v>#DIV/0!</v>
      </c>
      <c r="O69" s="632"/>
    </row>
    <row r="70" spans="1:15" s="703" customFormat="1" ht="25.5">
      <c r="A70" s="672" t="s">
        <v>365</v>
      </c>
      <c r="B70" s="672" t="s">
        <v>365</v>
      </c>
      <c r="C70" s="549">
        <v>2014</v>
      </c>
      <c r="D70" s="704" t="s">
        <v>831</v>
      </c>
      <c r="E70" s="672" t="s">
        <v>786</v>
      </c>
      <c r="F70" s="705" t="s">
        <v>21</v>
      </c>
      <c r="G70" s="672" t="s">
        <v>8</v>
      </c>
      <c r="H70" s="392" t="s">
        <v>68</v>
      </c>
      <c r="I70" s="672" t="s">
        <v>1405</v>
      </c>
      <c r="J70" s="672" t="s">
        <v>1420</v>
      </c>
      <c r="K70" s="693">
        <v>2.5000000000000001E-2</v>
      </c>
      <c r="L70" s="672">
        <v>0</v>
      </c>
      <c r="M70" s="646">
        <v>921</v>
      </c>
      <c r="N70" s="702" t="e">
        <f t="shared" si="3"/>
        <v>#DIV/0!</v>
      </c>
      <c r="O70" s="632"/>
    </row>
    <row r="71" spans="1:15" s="703" customFormat="1" ht="25.5">
      <c r="A71" s="672" t="s">
        <v>365</v>
      </c>
      <c r="B71" s="672" t="s">
        <v>365</v>
      </c>
      <c r="C71" s="549">
        <v>2014</v>
      </c>
      <c r="D71" s="704" t="s">
        <v>831</v>
      </c>
      <c r="E71" s="672" t="s">
        <v>786</v>
      </c>
      <c r="F71" s="705" t="s">
        <v>21</v>
      </c>
      <c r="G71" s="672" t="s">
        <v>8</v>
      </c>
      <c r="H71" s="392" t="s">
        <v>68</v>
      </c>
      <c r="I71" s="672" t="s">
        <v>1407</v>
      </c>
      <c r="J71" s="672" t="s">
        <v>1420</v>
      </c>
      <c r="K71" s="693">
        <v>2.5000000000000001E-2</v>
      </c>
      <c r="L71" s="672">
        <v>0</v>
      </c>
      <c r="M71" s="646">
        <v>921</v>
      </c>
      <c r="N71" s="702" t="e">
        <f t="shared" si="3"/>
        <v>#DIV/0!</v>
      </c>
      <c r="O71" s="632"/>
    </row>
    <row r="72" spans="1:15" s="703" customFormat="1" ht="25.5">
      <c r="A72" s="672" t="s">
        <v>365</v>
      </c>
      <c r="B72" s="672" t="s">
        <v>365</v>
      </c>
      <c r="C72" s="549">
        <v>2014</v>
      </c>
      <c r="D72" s="704" t="s">
        <v>831</v>
      </c>
      <c r="E72" s="672" t="s">
        <v>786</v>
      </c>
      <c r="F72" s="705" t="s">
        <v>21</v>
      </c>
      <c r="G72" s="672" t="s">
        <v>8</v>
      </c>
      <c r="H72" s="392" t="s">
        <v>68</v>
      </c>
      <c r="I72" s="672" t="s">
        <v>1408</v>
      </c>
      <c r="J72" s="672" t="s">
        <v>1420</v>
      </c>
      <c r="K72" s="693">
        <v>2.5000000000000001E-2</v>
      </c>
      <c r="L72" s="672">
        <v>0</v>
      </c>
      <c r="M72" s="646">
        <v>0</v>
      </c>
      <c r="N72" s="702" t="e">
        <f t="shared" ref="N72" si="4">M72/L72</f>
        <v>#DIV/0!</v>
      </c>
      <c r="O72" s="632"/>
    </row>
    <row r="73" spans="1:15" s="703" customFormat="1" ht="25.5">
      <c r="A73" s="695" t="s">
        <v>365</v>
      </c>
      <c r="B73" s="695" t="s">
        <v>365</v>
      </c>
      <c r="C73" s="549">
        <v>2014</v>
      </c>
      <c r="D73" s="852" t="s">
        <v>831</v>
      </c>
      <c r="E73" s="695" t="s">
        <v>786</v>
      </c>
      <c r="F73" s="853" t="s">
        <v>21</v>
      </c>
      <c r="G73" s="672" t="s">
        <v>8</v>
      </c>
      <c r="H73" s="392" t="s">
        <v>68</v>
      </c>
      <c r="I73" s="672" t="s">
        <v>1404</v>
      </c>
      <c r="J73" s="672" t="s">
        <v>1420</v>
      </c>
      <c r="K73" s="693">
        <v>2.5000000000000001E-2</v>
      </c>
      <c r="L73" s="695">
        <v>0</v>
      </c>
      <c r="M73" s="646">
        <v>921</v>
      </c>
      <c r="N73" s="702" t="e">
        <f t="shared" si="3"/>
        <v>#DIV/0!</v>
      </c>
      <c r="O73" s="632"/>
    </row>
    <row r="74" spans="1:15" s="703" customFormat="1" ht="25.5">
      <c r="A74" s="696" t="s">
        <v>365</v>
      </c>
      <c r="B74" s="696" t="s">
        <v>365</v>
      </c>
      <c r="C74" s="549">
        <v>2014</v>
      </c>
      <c r="D74" s="854" t="s">
        <v>799</v>
      </c>
      <c r="E74" s="696" t="s">
        <v>786</v>
      </c>
      <c r="F74" s="846" t="s">
        <v>23</v>
      </c>
      <c r="G74" s="855" t="s">
        <v>8</v>
      </c>
      <c r="H74" s="856" t="s">
        <v>800</v>
      </c>
      <c r="I74" s="708" t="s">
        <v>119</v>
      </c>
      <c r="J74" s="695" t="s">
        <v>1419</v>
      </c>
      <c r="K74" s="693">
        <v>2.5000000000000001E-2</v>
      </c>
      <c r="L74" s="696">
        <v>1875</v>
      </c>
      <c r="M74" s="646">
        <v>1875</v>
      </c>
      <c r="N74" s="702">
        <f t="shared" si="3"/>
        <v>1</v>
      </c>
      <c r="O74" s="632"/>
    </row>
    <row r="75" spans="1:15" s="703" customFormat="1" ht="25.5">
      <c r="A75" s="672" t="s">
        <v>365</v>
      </c>
      <c r="B75" s="672" t="s">
        <v>365</v>
      </c>
      <c r="C75" s="549">
        <v>2014</v>
      </c>
      <c r="D75" s="704" t="s">
        <v>799</v>
      </c>
      <c r="E75" s="672" t="s">
        <v>786</v>
      </c>
      <c r="F75" s="392" t="s">
        <v>23</v>
      </c>
      <c r="G75" s="672" t="s">
        <v>8</v>
      </c>
      <c r="H75" s="392" t="s">
        <v>800</v>
      </c>
      <c r="I75" s="695" t="s">
        <v>1405</v>
      </c>
      <c r="J75" s="695" t="s">
        <v>1419</v>
      </c>
      <c r="K75" s="693">
        <v>2.5000000000000001E-2</v>
      </c>
      <c r="L75" s="672">
        <v>1875</v>
      </c>
      <c r="M75" s="646">
        <v>1875</v>
      </c>
      <c r="N75" s="702">
        <f t="shared" si="3"/>
        <v>1</v>
      </c>
      <c r="O75" s="632"/>
    </row>
    <row r="76" spans="1:15" s="703" customFormat="1" ht="25.5">
      <c r="A76" s="672" t="s">
        <v>365</v>
      </c>
      <c r="B76" s="672" t="s">
        <v>365</v>
      </c>
      <c r="C76" s="549">
        <v>2014</v>
      </c>
      <c r="D76" s="704" t="s">
        <v>799</v>
      </c>
      <c r="E76" s="672" t="s">
        <v>786</v>
      </c>
      <c r="F76" s="392" t="s">
        <v>23</v>
      </c>
      <c r="G76" s="695" t="s">
        <v>8</v>
      </c>
      <c r="H76" s="392" t="s">
        <v>800</v>
      </c>
      <c r="I76" s="695" t="s">
        <v>1407</v>
      </c>
      <c r="J76" s="695" t="s">
        <v>1419</v>
      </c>
      <c r="K76" s="549">
        <v>2.5000000000000001E-2</v>
      </c>
      <c r="L76" s="672">
        <v>1875</v>
      </c>
      <c r="M76" s="646">
        <v>1875</v>
      </c>
      <c r="N76" s="702">
        <f t="shared" si="3"/>
        <v>1</v>
      </c>
      <c r="O76" s="632"/>
    </row>
    <row r="77" spans="1:15" s="703" customFormat="1" ht="25.5">
      <c r="A77" s="672" t="s">
        <v>365</v>
      </c>
      <c r="B77" s="672" t="s">
        <v>365</v>
      </c>
      <c r="C77" s="549">
        <v>2014</v>
      </c>
      <c r="D77" s="704" t="s">
        <v>799</v>
      </c>
      <c r="E77" s="672" t="s">
        <v>786</v>
      </c>
      <c r="F77" s="392" t="s">
        <v>23</v>
      </c>
      <c r="G77" s="672" t="s">
        <v>8</v>
      </c>
      <c r="H77" s="392" t="s">
        <v>800</v>
      </c>
      <c r="I77" s="695" t="s">
        <v>1404</v>
      </c>
      <c r="J77" s="695" t="s">
        <v>1419</v>
      </c>
      <c r="K77" s="693">
        <v>2.5000000000000001E-2</v>
      </c>
      <c r="L77" s="672">
        <v>1875</v>
      </c>
      <c r="M77" s="646">
        <v>1875</v>
      </c>
      <c r="N77" s="702">
        <f t="shared" si="3"/>
        <v>1</v>
      </c>
      <c r="O77" s="632"/>
    </row>
    <row r="78" spans="1:15" s="703" customFormat="1" ht="25.5">
      <c r="A78" s="672" t="s">
        <v>365</v>
      </c>
      <c r="B78" s="672" t="s">
        <v>1398</v>
      </c>
      <c r="C78" s="549">
        <v>2014</v>
      </c>
      <c r="D78" s="849" t="s">
        <v>799</v>
      </c>
      <c r="E78" s="672" t="s">
        <v>786</v>
      </c>
      <c r="F78" s="392" t="s">
        <v>21</v>
      </c>
      <c r="G78" s="672" t="s">
        <v>8</v>
      </c>
      <c r="H78" s="392" t="s">
        <v>800</v>
      </c>
      <c r="I78" s="695" t="s">
        <v>119</v>
      </c>
      <c r="J78" s="672" t="s">
        <v>1397</v>
      </c>
      <c r="K78" s="693">
        <v>2.5000000000000001E-2</v>
      </c>
      <c r="L78" s="672"/>
      <c r="M78" s="646">
        <v>1100</v>
      </c>
      <c r="N78" s="702" t="e">
        <f t="shared" si="3"/>
        <v>#DIV/0!</v>
      </c>
      <c r="O78" s="837" t="s">
        <v>1518</v>
      </c>
    </row>
    <row r="79" spans="1:15" s="703" customFormat="1" ht="25.5">
      <c r="A79" s="672" t="s">
        <v>365</v>
      </c>
      <c r="B79" s="672" t="s">
        <v>1398</v>
      </c>
      <c r="C79" s="549">
        <v>2014</v>
      </c>
      <c r="D79" s="849" t="s">
        <v>799</v>
      </c>
      <c r="E79" s="672" t="s">
        <v>786</v>
      </c>
      <c r="F79" s="392" t="s">
        <v>21</v>
      </c>
      <c r="G79" s="695" t="s">
        <v>8</v>
      </c>
      <c r="H79" s="392" t="s">
        <v>800</v>
      </c>
      <c r="I79" s="695" t="s">
        <v>1405</v>
      </c>
      <c r="J79" s="672" t="s">
        <v>1397</v>
      </c>
      <c r="K79" s="549">
        <v>2.5000000000000001E-2</v>
      </c>
      <c r="L79" s="672"/>
      <c r="M79" s="646">
        <v>1100</v>
      </c>
      <c r="N79" s="702" t="e">
        <f t="shared" si="3"/>
        <v>#DIV/0!</v>
      </c>
      <c r="O79" s="837" t="s">
        <v>1518</v>
      </c>
    </row>
    <row r="80" spans="1:15" s="703" customFormat="1" ht="25.5">
      <c r="A80" s="672" t="s">
        <v>365</v>
      </c>
      <c r="B80" s="672" t="s">
        <v>1398</v>
      </c>
      <c r="C80" s="549">
        <v>2014</v>
      </c>
      <c r="D80" s="849" t="s">
        <v>799</v>
      </c>
      <c r="E80" s="672" t="s">
        <v>786</v>
      </c>
      <c r="F80" s="392" t="s">
        <v>21</v>
      </c>
      <c r="G80" s="696" t="s">
        <v>8</v>
      </c>
      <c r="H80" s="392" t="s">
        <v>800</v>
      </c>
      <c r="I80" s="672" t="s">
        <v>1407</v>
      </c>
      <c r="J80" s="672" t="s">
        <v>1397</v>
      </c>
      <c r="K80" s="836">
        <v>2.5000000000000001E-2</v>
      </c>
      <c r="L80" s="672"/>
      <c r="M80" s="646">
        <v>1100</v>
      </c>
      <c r="N80" s="702" t="e">
        <f t="shared" si="3"/>
        <v>#DIV/0!</v>
      </c>
      <c r="O80" s="837" t="s">
        <v>1518</v>
      </c>
    </row>
    <row r="81" spans="1:15" s="703" customFormat="1" ht="25.5">
      <c r="A81" s="672" t="s">
        <v>365</v>
      </c>
      <c r="B81" s="672" t="s">
        <v>1398</v>
      </c>
      <c r="C81" s="549">
        <v>2014</v>
      </c>
      <c r="D81" s="849" t="s">
        <v>799</v>
      </c>
      <c r="E81" s="672" t="s">
        <v>786</v>
      </c>
      <c r="F81" s="392" t="s">
        <v>21</v>
      </c>
      <c r="G81" s="672" t="s">
        <v>8</v>
      </c>
      <c r="H81" s="392" t="s">
        <v>800</v>
      </c>
      <c r="I81" s="672" t="s">
        <v>1408</v>
      </c>
      <c r="J81" s="672" t="s">
        <v>1397</v>
      </c>
      <c r="K81" s="693">
        <v>2.5000000000000001E-2</v>
      </c>
      <c r="L81" s="672"/>
      <c r="M81" s="646">
        <v>0</v>
      </c>
      <c r="N81" s="702" t="e">
        <f t="shared" si="3"/>
        <v>#DIV/0!</v>
      </c>
      <c r="O81" s="837" t="s">
        <v>1518</v>
      </c>
    </row>
    <row r="82" spans="1:15" s="703" customFormat="1" ht="25.5">
      <c r="A82" s="672" t="s">
        <v>365</v>
      </c>
      <c r="B82" s="672" t="s">
        <v>1398</v>
      </c>
      <c r="C82" s="549">
        <v>2014</v>
      </c>
      <c r="D82" s="849" t="s">
        <v>799</v>
      </c>
      <c r="E82" s="672" t="s">
        <v>786</v>
      </c>
      <c r="F82" s="392" t="s">
        <v>21</v>
      </c>
      <c r="G82" s="672" t="s">
        <v>8</v>
      </c>
      <c r="H82" s="392" t="s">
        <v>800</v>
      </c>
      <c r="I82" s="695" t="s">
        <v>1404</v>
      </c>
      <c r="J82" s="672" t="s">
        <v>1397</v>
      </c>
      <c r="K82" s="693">
        <v>2.5000000000000001E-2</v>
      </c>
      <c r="L82" s="672"/>
      <c r="M82" s="646">
        <v>1100</v>
      </c>
      <c r="N82" s="702" t="e">
        <f t="shared" si="3"/>
        <v>#DIV/0!</v>
      </c>
      <c r="O82" s="837" t="s">
        <v>1518</v>
      </c>
    </row>
    <row r="83" spans="1:15" s="703" customFormat="1" ht="25.5">
      <c r="A83" s="672" t="s">
        <v>365</v>
      </c>
      <c r="B83" s="672" t="s">
        <v>365</v>
      </c>
      <c r="C83" s="549">
        <v>2014</v>
      </c>
      <c r="D83" s="704" t="s">
        <v>891</v>
      </c>
      <c r="E83" s="672" t="s">
        <v>788</v>
      </c>
      <c r="F83" s="392" t="s">
        <v>21</v>
      </c>
      <c r="G83" s="672" t="s">
        <v>8</v>
      </c>
      <c r="H83" s="392" t="s">
        <v>68</v>
      </c>
      <c r="I83" s="695" t="s">
        <v>119</v>
      </c>
      <c r="J83" s="695" t="s">
        <v>1419</v>
      </c>
      <c r="K83" s="693">
        <v>2.5000000000000001E-2</v>
      </c>
      <c r="L83" s="672">
        <v>300</v>
      </c>
      <c r="M83" s="646">
        <v>779</v>
      </c>
      <c r="N83" s="702">
        <f t="shared" si="3"/>
        <v>2.5966666666666667</v>
      </c>
      <c r="O83" s="632"/>
    </row>
    <row r="84" spans="1:15" s="703" customFormat="1" ht="25.5">
      <c r="A84" s="672" t="s">
        <v>365</v>
      </c>
      <c r="B84" s="672" t="s">
        <v>365</v>
      </c>
      <c r="C84" s="549">
        <v>2014</v>
      </c>
      <c r="D84" s="704" t="s">
        <v>891</v>
      </c>
      <c r="E84" s="672" t="s">
        <v>788</v>
      </c>
      <c r="F84" s="392" t="s">
        <v>21</v>
      </c>
      <c r="G84" s="672" t="s">
        <v>8</v>
      </c>
      <c r="H84" s="392" t="s">
        <v>68</v>
      </c>
      <c r="I84" s="695" t="s">
        <v>1405</v>
      </c>
      <c r="J84" s="695" t="s">
        <v>1419</v>
      </c>
      <c r="K84" s="693">
        <v>2.5000000000000001E-2</v>
      </c>
      <c r="L84" s="672">
        <v>300</v>
      </c>
      <c r="M84" s="646">
        <v>779</v>
      </c>
      <c r="N84" s="702">
        <f t="shared" si="3"/>
        <v>2.5966666666666667</v>
      </c>
      <c r="O84" s="632"/>
    </row>
    <row r="85" spans="1:15" s="703" customFormat="1" ht="25.5">
      <c r="A85" s="672" t="s">
        <v>365</v>
      </c>
      <c r="B85" s="672" t="s">
        <v>365</v>
      </c>
      <c r="C85" s="549">
        <v>2014</v>
      </c>
      <c r="D85" s="704" t="s">
        <v>891</v>
      </c>
      <c r="E85" s="672" t="s">
        <v>788</v>
      </c>
      <c r="F85" s="392" t="s">
        <v>21</v>
      </c>
      <c r="G85" s="672" t="s">
        <v>8</v>
      </c>
      <c r="H85" s="392" t="s">
        <v>68</v>
      </c>
      <c r="I85" s="695" t="s">
        <v>1407</v>
      </c>
      <c r="J85" s="695" t="s">
        <v>1419</v>
      </c>
      <c r="K85" s="693">
        <v>2.5000000000000001E-2</v>
      </c>
      <c r="L85" s="672">
        <v>300</v>
      </c>
      <c r="M85" s="646">
        <v>779</v>
      </c>
      <c r="N85" s="702">
        <f t="shared" si="3"/>
        <v>2.5966666666666667</v>
      </c>
      <c r="O85" s="632"/>
    </row>
    <row r="86" spans="1:15" s="703" customFormat="1" ht="25.5">
      <c r="A86" s="672" t="s">
        <v>365</v>
      </c>
      <c r="B86" s="672" t="s">
        <v>365</v>
      </c>
      <c r="C86" s="549">
        <v>2014</v>
      </c>
      <c r="D86" s="704" t="s">
        <v>891</v>
      </c>
      <c r="E86" s="672" t="s">
        <v>788</v>
      </c>
      <c r="F86" s="392" t="s">
        <v>21</v>
      </c>
      <c r="G86" s="672" t="s">
        <v>8</v>
      </c>
      <c r="H86" s="392" t="s">
        <v>68</v>
      </c>
      <c r="I86" s="695" t="s">
        <v>1404</v>
      </c>
      <c r="J86" s="695" t="s">
        <v>1419</v>
      </c>
      <c r="K86" s="693">
        <v>2.5000000000000001E-2</v>
      </c>
      <c r="L86" s="672">
        <v>300</v>
      </c>
      <c r="M86" s="646">
        <v>779</v>
      </c>
      <c r="N86" s="702">
        <f t="shared" si="3"/>
        <v>2.5966666666666667</v>
      </c>
      <c r="O86" s="632"/>
    </row>
    <row r="87" spans="1:15" s="703" customFormat="1">
      <c r="A87" s="672" t="s">
        <v>365</v>
      </c>
      <c r="B87" s="672" t="s">
        <v>365</v>
      </c>
      <c r="C87" s="549">
        <v>2014</v>
      </c>
      <c r="D87" s="822" t="s">
        <v>1399</v>
      </c>
      <c r="E87" s="672" t="s">
        <v>788</v>
      </c>
      <c r="F87" s="392" t="s">
        <v>21</v>
      </c>
      <c r="G87" s="672" t="s">
        <v>8</v>
      </c>
      <c r="H87" s="392" t="s">
        <v>68</v>
      </c>
      <c r="I87" s="695" t="s">
        <v>119</v>
      </c>
      <c r="J87" s="672" t="s">
        <v>1397</v>
      </c>
      <c r="K87" s="693">
        <v>2.5000000000000001E-2</v>
      </c>
      <c r="L87" s="672"/>
      <c r="M87" s="646">
        <v>494</v>
      </c>
      <c r="N87" s="702" t="e">
        <f t="shared" si="3"/>
        <v>#DIV/0!</v>
      </c>
      <c r="O87" s="837" t="s">
        <v>1518</v>
      </c>
    </row>
    <row r="88" spans="1:15" s="703" customFormat="1">
      <c r="A88" s="672" t="s">
        <v>365</v>
      </c>
      <c r="B88" s="672" t="s">
        <v>365</v>
      </c>
      <c r="C88" s="549">
        <v>2014</v>
      </c>
      <c r="D88" s="822" t="s">
        <v>1399</v>
      </c>
      <c r="E88" s="672" t="s">
        <v>788</v>
      </c>
      <c r="F88" s="392" t="s">
        <v>21</v>
      </c>
      <c r="G88" s="672" t="s">
        <v>8</v>
      </c>
      <c r="H88" s="392" t="s">
        <v>68</v>
      </c>
      <c r="I88" s="695" t="s">
        <v>1405</v>
      </c>
      <c r="J88" s="672" t="s">
        <v>1397</v>
      </c>
      <c r="K88" s="693">
        <v>2.5000000000000001E-2</v>
      </c>
      <c r="L88" s="672"/>
      <c r="M88" s="646">
        <v>476</v>
      </c>
      <c r="N88" s="702" t="e">
        <f t="shared" si="3"/>
        <v>#DIV/0!</v>
      </c>
      <c r="O88" s="837" t="s">
        <v>1518</v>
      </c>
    </row>
    <row r="89" spans="1:15" s="703" customFormat="1">
      <c r="A89" s="672" t="s">
        <v>365</v>
      </c>
      <c r="B89" s="672" t="s">
        <v>365</v>
      </c>
      <c r="C89" s="549">
        <v>2014</v>
      </c>
      <c r="D89" s="822" t="s">
        <v>1399</v>
      </c>
      <c r="E89" s="672" t="s">
        <v>788</v>
      </c>
      <c r="F89" s="392" t="s">
        <v>21</v>
      </c>
      <c r="G89" s="672" t="s">
        <v>8</v>
      </c>
      <c r="H89" s="392" t="s">
        <v>68</v>
      </c>
      <c r="I89" s="672" t="s">
        <v>1407</v>
      </c>
      <c r="J89" s="672" t="s">
        <v>1397</v>
      </c>
      <c r="K89" s="693">
        <v>2.5000000000000001E-2</v>
      </c>
      <c r="L89" s="672"/>
      <c r="M89" s="646">
        <v>490</v>
      </c>
      <c r="N89" s="702" t="e">
        <f t="shared" si="3"/>
        <v>#DIV/0!</v>
      </c>
      <c r="O89" s="837" t="s">
        <v>1518</v>
      </c>
    </row>
    <row r="90" spans="1:15" s="703" customFormat="1">
      <c r="A90" s="672" t="s">
        <v>365</v>
      </c>
      <c r="B90" s="672" t="s">
        <v>365</v>
      </c>
      <c r="C90" s="549">
        <v>2014</v>
      </c>
      <c r="D90" s="822" t="s">
        <v>1399</v>
      </c>
      <c r="E90" s="672" t="s">
        <v>788</v>
      </c>
      <c r="F90" s="392" t="s">
        <v>21</v>
      </c>
      <c r="G90" s="672" t="s">
        <v>8</v>
      </c>
      <c r="H90" s="392" t="s">
        <v>68</v>
      </c>
      <c r="I90" s="672" t="s">
        <v>1408</v>
      </c>
      <c r="J90" s="672" t="s">
        <v>1397</v>
      </c>
      <c r="K90" s="693">
        <v>2.5000000000000001E-2</v>
      </c>
      <c r="L90" s="672"/>
      <c r="M90" s="646">
        <v>0</v>
      </c>
      <c r="N90" s="702" t="e">
        <f t="shared" si="3"/>
        <v>#DIV/0!</v>
      </c>
      <c r="O90" s="837" t="s">
        <v>1518</v>
      </c>
    </row>
    <row r="91" spans="1:15" s="703" customFormat="1">
      <c r="A91" s="672" t="s">
        <v>365</v>
      </c>
      <c r="B91" s="672" t="s">
        <v>365</v>
      </c>
      <c r="C91" s="549">
        <v>2014</v>
      </c>
      <c r="D91" s="822" t="s">
        <v>1399</v>
      </c>
      <c r="E91" s="672" t="s">
        <v>788</v>
      </c>
      <c r="F91" s="392" t="s">
        <v>21</v>
      </c>
      <c r="G91" s="672" t="s">
        <v>8</v>
      </c>
      <c r="H91" s="392" t="s">
        <v>68</v>
      </c>
      <c r="I91" s="695" t="s">
        <v>1404</v>
      </c>
      <c r="J91" s="672" t="s">
        <v>1397</v>
      </c>
      <c r="K91" s="693">
        <v>2.5000000000000001E-2</v>
      </c>
      <c r="L91" s="672"/>
      <c r="M91" s="646">
        <v>494</v>
      </c>
      <c r="N91" s="702" t="e">
        <f t="shared" si="3"/>
        <v>#DIV/0!</v>
      </c>
      <c r="O91" s="837" t="s">
        <v>1518</v>
      </c>
    </row>
    <row r="92" spans="1:15" s="703" customFormat="1" ht="25.5">
      <c r="A92" s="672" t="s">
        <v>365</v>
      </c>
      <c r="B92" s="672" t="s">
        <v>365</v>
      </c>
      <c r="C92" s="549">
        <v>2014</v>
      </c>
      <c r="D92" s="704" t="s">
        <v>101</v>
      </c>
      <c r="E92" s="672" t="s">
        <v>786</v>
      </c>
      <c r="F92" s="392" t="s">
        <v>21</v>
      </c>
      <c r="G92" s="672" t="s">
        <v>8</v>
      </c>
      <c r="H92" s="392" t="s">
        <v>1401</v>
      </c>
      <c r="I92" s="695" t="s">
        <v>1406</v>
      </c>
      <c r="J92" s="695" t="s">
        <v>1419</v>
      </c>
      <c r="K92" s="693">
        <v>2.5000000000000001E-2</v>
      </c>
      <c r="L92" s="672">
        <v>12000</v>
      </c>
      <c r="M92" s="646">
        <v>6142</v>
      </c>
      <c r="N92" s="702">
        <f t="shared" si="3"/>
        <v>0.51183333333333336</v>
      </c>
      <c r="O92" s="632"/>
    </row>
    <row r="93" spans="1:15" s="703" customFormat="1" ht="25.5">
      <c r="A93" s="672" t="s">
        <v>365</v>
      </c>
      <c r="B93" s="672" t="s">
        <v>365</v>
      </c>
      <c r="C93" s="549">
        <v>2014</v>
      </c>
      <c r="D93" s="704" t="s">
        <v>101</v>
      </c>
      <c r="E93" s="672" t="s">
        <v>786</v>
      </c>
      <c r="F93" s="392" t="s">
        <v>21</v>
      </c>
      <c r="G93" s="672" t="s">
        <v>8</v>
      </c>
      <c r="H93" s="392" t="s">
        <v>1401</v>
      </c>
      <c r="I93" s="695" t="s">
        <v>1408</v>
      </c>
      <c r="J93" s="695" t="s">
        <v>1419</v>
      </c>
      <c r="K93" s="693">
        <v>2.5000000000000001E-2</v>
      </c>
      <c r="L93" s="672">
        <v>12000</v>
      </c>
      <c r="M93" s="646">
        <v>6142</v>
      </c>
      <c r="N93" s="702">
        <f t="shared" si="3"/>
        <v>0.51183333333333336</v>
      </c>
      <c r="O93" s="632"/>
    </row>
    <row r="94" spans="1:15" s="703" customFormat="1" ht="25.5">
      <c r="A94" s="672" t="s">
        <v>365</v>
      </c>
      <c r="B94" s="672" t="s">
        <v>365</v>
      </c>
      <c r="C94" s="549">
        <v>2014</v>
      </c>
      <c r="D94" s="704" t="s">
        <v>101</v>
      </c>
      <c r="E94" s="672" t="s">
        <v>786</v>
      </c>
      <c r="F94" s="392" t="s">
        <v>21</v>
      </c>
      <c r="G94" s="672" t="s">
        <v>8</v>
      </c>
      <c r="H94" s="392" t="s">
        <v>1401</v>
      </c>
      <c r="I94" s="695" t="s">
        <v>120</v>
      </c>
      <c r="J94" s="695" t="s">
        <v>1419</v>
      </c>
      <c r="K94" s="693">
        <v>2.5000000000000001E-2</v>
      </c>
      <c r="L94" s="672">
        <v>12000</v>
      </c>
      <c r="M94" s="646">
        <v>6142</v>
      </c>
      <c r="N94" s="702">
        <f t="shared" si="3"/>
        <v>0.51183333333333336</v>
      </c>
      <c r="O94" s="632"/>
    </row>
    <row r="95" spans="1:15" s="703" customFormat="1" ht="25.5">
      <c r="A95" s="672" t="s">
        <v>365</v>
      </c>
      <c r="B95" s="672" t="s">
        <v>365</v>
      </c>
      <c r="C95" s="549">
        <v>2014</v>
      </c>
      <c r="D95" s="704" t="s">
        <v>101</v>
      </c>
      <c r="E95" s="672" t="s">
        <v>786</v>
      </c>
      <c r="F95" s="392" t="s">
        <v>21</v>
      </c>
      <c r="G95" s="672" t="s">
        <v>8</v>
      </c>
      <c r="H95" s="392" t="s">
        <v>1401</v>
      </c>
      <c r="I95" s="695" t="s">
        <v>1406</v>
      </c>
      <c r="J95" s="672" t="s">
        <v>1420</v>
      </c>
      <c r="K95" s="693">
        <v>2.5000000000000001E-2</v>
      </c>
      <c r="L95" s="672"/>
      <c r="M95" s="646">
        <v>0</v>
      </c>
      <c r="N95" s="702" t="e">
        <f t="shared" ref="N95:N97" si="5">M95/L95</f>
        <v>#DIV/0!</v>
      </c>
      <c r="O95" s="632"/>
    </row>
    <row r="96" spans="1:15" s="703" customFormat="1" ht="25.5">
      <c r="A96" s="672" t="s">
        <v>365</v>
      </c>
      <c r="B96" s="672" t="s">
        <v>365</v>
      </c>
      <c r="C96" s="549">
        <v>2014</v>
      </c>
      <c r="D96" s="704" t="s">
        <v>101</v>
      </c>
      <c r="E96" s="672" t="s">
        <v>786</v>
      </c>
      <c r="F96" s="392" t="s">
        <v>21</v>
      </c>
      <c r="G96" s="672" t="s">
        <v>8</v>
      </c>
      <c r="H96" s="392" t="s">
        <v>1401</v>
      </c>
      <c r="I96" s="695" t="s">
        <v>1408</v>
      </c>
      <c r="J96" s="672" t="s">
        <v>1420</v>
      </c>
      <c r="K96" s="693">
        <v>2.5000000000000001E-2</v>
      </c>
      <c r="L96" s="672"/>
      <c r="M96" s="646">
        <v>4365</v>
      </c>
      <c r="N96" s="702" t="e">
        <f t="shared" si="5"/>
        <v>#DIV/0!</v>
      </c>
      <c r="O96" s="632"/>
    </row>
    <row r="97" spans="1:15" s="703" customFormat="1" ht="25.5">
      <c r="A97" s="672" t="s">
        <v>365</v>
      </c>
      <c r="B97" s="672" t="s">
        <v>365</v>
      </c>
      <c r="C97" s="549">
        <v>2014</v>
      </c>
      <c r="D97" s="704" t="s">
        <v>101</v>
      </c>
      <c r="E97" s="672" t="s">
        <v>786</v>
      </c>
      <c r="F97" s="392" t="s">
        <v>21</v>
      </c>
      <c r="G97" s="672" t="s">
        <v>8</v>
      </c>
      <c r="H97" s="392" t="s">
        <v>1401</v>
      </c>
      <c r="I97" s="695" t="s">
        <v>120</v>
      </c>
      <c r="J97" s="672" t="s">
        <v>1420</v>
      </c>
      <c r="K97" s="693">
        <v>2.5000000000000001E-2</v>
      </c>
      <c r="L97" s="672"/>
      <c r="M97" s="646">
        <v>0</v>
      </c>
      <c r="N97" s="702" t="e">
        <f t="shared" si="5"/>
        <v>#DIV/0!</v>
      </c>
      <c r="O97" s="632"/>
    </row>
    <row r="98" spans="1:15" s="703" customFormat="1">
      <c r="A98" s="672" t="s">
        <v>365</v>
      </c>
      <c r="B98" s="672" t="s">
        <v>365</v>
      </c>
      <c r="C98" s="549">
        <v>2014</v>
      </c>
      <c r="D98" s="822" t="s">
        <v>1400</v>
      </c>
      <c r="E98" s="672" t="s">
        <v>786</v>
      </c>
      <c r="F98" s="392" t="s">
        <v>21</v>
      </c>
      <c r="G98" s="672" t="s">
        <v>8</v>
      </c>
      <c r="H98" s="392" t="s">
        <v>1410</v>
      </c>
      <c r="I98" s="695" t="s">
        <v>1406</v>
      </c>
      <c r="J98" s="672" t="s">
        <v>1397</v>
      </c>
      <c r="K98" s="693">
        <v>2.5000000000000001E-2</v>
      </c>
      <c r="L98" s="672"/>
      <c r="M98" s="646">
        <v>123</v>
      </c>
      <c r="N98" s="702" t="e">
        <f t="shared" si="3"/>
        <v>#DIV/0!</v>
      </c>
      <c r="O98" s="837" t="s">
        <v>1518</v>
      </c>
    </row>
    <row r="99" spans="1:15" s="703" customFormat="1">
      <c r="A99" s="672" t="s">
        <v>365</v>
      </c>
      <c r="B99" s="672" t="s">
        <v>365</v>
      </c>
      <c r="C99" s="549">
        <v>2014</v>
      </c>
      <c r="D99" s="822" t="s">
        <v>1400</v>
      </c>
      <c r="E99" s="672" t="s">
        <v>786</v>
      </c>
      <c r="F99" s="392" t="s">
        <v>21</v>
      </c>
      <c r="G99" s="672" t="s">
        <v>8</v>
      </c>
      <c r="H99" s="392" t="s">
        <v>1410</v>
      </c>
      <c r="I99" s="672" t="s">
        <v>1408</v>
      </c>
      <c r="J99" s="672" t="s">
        <v>1397</v>
      </c>
      <c r="K99" s="693">
        <v>2.5000000000000001E-2</v>
      </c>
      <c r="L99" s="672"/>
      <c r="M99" s="646">
        <v>1287</v>
      </c>
      <c r="N99" s="702" t="e">
        <f t="shared" si="3"/>
        <v>#DIV/0!</v>
      </c>
      <c r="O99" s="837" t="s">
        <v>1518</v>
      </c>
    </row>
    <row r="100" spans="1:15" s="703" customFormat="1" ht="25.5">
      <c r="A100" s="672" t="s">
        <v>365</v>
      </c>
      <c r="B100" s="672" t="s">
        <v>365</v>
      </c>
      <c r="C100" s="549">
        <v>2014</v>
      </c>
      <c r="D100" s="704" t="s">
        <v>858</v>
      </c>
      <c r="E100" s="672" t="s">
        <v>788</v>
      </c>
      <c r="F100" s="392" t="s">
        <v>21</v>
      </c>
      <c r="G100" s="672" t="s">
        <v>8</v>
      </c>
      <c r="H100" s="392" t="s">
        <v>112</v>
      </c>
      <c r="I100" s="695" t="s">
        <v>119</v>
      </c>
      <c r="J100" s="695" t="s">
        <v>1419</v>
      </c>
      <c r="K100" s="693">
        <v>2.5000000000000001E-2</v>
      </c>
      <c r="L100" s="672">
        <v>450</v>
      </c>
      <c r="M100" s="646">
        <v>900</v>
      </c>
      <c r="N100" s="702">
        <f t="shared" si="3"/>
        <v>2</v>
      </c>
      <c r="O100" s="632"/>
    </row>
    <row r="101" spans="1:15" s="703" customFormat="1" ht="25.5">
      <c r="A101" s="672" t="s">
        <v>365</v>
      </c>
      <c r="B101" s="672" t="s">
        <v>365</v>
      </c>
      <c r="C101" s="549">
        <v>2014</v>
      </c>
      <c r="D101" s="704" t="s">
        <v>858</v>
      </c>
      <c r="E101" s="672" t="s">
        <v>788</v>
      </c>
      <c r="F101" s="392" t="s">
        <v>21</v>
      </c>
      <c r="G101" s="672" t="s">
        <v>8</v>
      </c>
      <c r="H101" s="392" t="s">
        <v>112</v>
      </c>
      <c r="I101" s="695" t="s">
        <v>1405</v>
      </c>
      <c r="J101" s="695" t="s">
        <v>1419</v>
      </c>
      <c r="K101" s="693">
        <v>2.5000000000000001E-2</v>
      </c>
      <c r="L101" s="672">
        <v>450</v>
      </c>
      <c r="M101" s="646">
        <v>900</v>
      </c>
      <c r="N101" s="702">
        <f t="shared" si="3"/>
        <v>2</v>
      </c>
      <c r="O101" s="632"/>
    </row>
    <row r="102" spans="1:15" s="703" customFormat="1" ht="25.5">
      <c r="A102" s="672" t="s">
        <v>365</v>
      </c>
      <c r="B102" s="672" t="s">
        <v>365</v>
      </c>
      <c r="C102" s="549">
        <v>2014</v>
      </c>
      <c r="D102" s="704" t="s">
        <v>858</v>
      </c>
      <c r="E102" s="672" t="s">
        <v>788</v>
      </c>
      <c r="F102" s="392" t="s">
        <v>21</v>
      </c>
      <c r="G102" s="695" t="s">
        <v>8</v>
      </c>
      <c r="H102" s="392" t="s">
        <v>112</v>
      </c>
      <c r="I102" s="695" t="s">
        <v>1407</v>
      </c>
      <c r="J102" s="695" t="s">
        <v>1419</v>
      </c>
      <c r="K102" s="549">
        <v>2.5000000000000001E-2</v>
      </c>
      <c r="L102" s="672">
        <v>450</v>
      </c>
      <c r="M102" s="646">
        <v>900</v>
      </c>
      <c r="N102" s="702">
        <f t="shared" si="3"/>
        <v>2</v>
      </c>
      <c r="O102" s="632"/>
    </row>
    <row r="103" spans="1:15" s="703" customFormat="1" ht="25.5">
      <c r="A103" s="672" t="s">
        <v>365</v>
      </c>
      <c r="B103" s="672" t="s">
        <v>365</v>
      </c>
      <c r="C103" s="549">
        <v>2014</v>
      </c>
      <c r="D103" s="704" t="s">
        <v>858</v>
      </c>
      <c r="E103" s="672" t="s">
        <v>788</v>
      </c>
      <c r="F103" s="392" t="s">
        <v>21</v>
      </c>
      <c r="G103" s="672" t="s">
        <v>8</v>
      </c>
      <c r="H103" s="392" t="s">
        <v>112</v>
      </c>
      <c r="I103" s="695" t="s">
        <v>1404</v>
      </c>
      <c r="J103" s="695" t="s">
        <v>1419</v>
      </c>
      <c r="K103" s="693">
        <v>2.5000000000000001E-2</v>
      </c>
      <c r="L103" s="672">
        <v>450</v>
      </c>
      <c r="M103" s="646">
        <v>900</v>
      </c>
      <c r="N103" s="702">
        <f t="shared" si="3"/>
        <v>2</v>
      </c>
      <c r="O103" s="632"/>
    </row>
    <row r="104" spans="1:15" s="703" customFormat="1">
      <c r="A104" s="672" t="s">
        <v>365</v>
      </c>
      <c r="B104" s="672" t="s">
        <v>365</v>
      </c>
      <c r="C104" s="549">
        <v>2014</v>
      </c>
      <c r="D104" s="822" t="s">
        <v>858</v>
      </c>
      <c r="E104" s="672" t="s">
        <v>788</v>
      </c>
      <c r="F104" s="392" t="s">
        <v>21</v>
      </c>
      <c r="G104" s="851" t="s">
        <v>8</v>
      </c>
      <c r="H104" s="392" t="s">
        <v>112</v>
      </c>
      <c r="I104" s="695" t="s">
        <v>119</v>
      </c>
      <c r="J104" s="672" t="s">
        <v>1397</v>
      </c>
      <c r="K104" s="694">
        <v>2.5000000000000001E-2</v>
      </c>
      <c r="L104" s="672"/>
      <c r="M104" s="646">
        <v>418</v>
      </c>
      <c r="N104" s="702" t="e">
        <f t="shared" si="3"/>
        <v>#DIV/0!</v>
      </c>
      <c r="O104" s="837" t="s">
        <v>1518</v>
      </c>
    </row>
    <row r="105" spans="1:15" s="703" customFormat="1">
      <c r="A105" s="672" t="s">
        <v>365</v>
      </c>
      <c r="B105" s="672" t="s">
        <v>365</v>
      </c>
      <c r="C105" s="549">
        <v>2014</v>
      </c>
      <c r="D105" s="822" t="s">
        <v>858</v>
      </c>
      <c r="E105" s="672" t="s">
        <v>788</v>
      </c>
      <c r="F105" s="392" t="s">
        <v>21</v>
      </c>
      <c r="G105" s="672" t="s">
        <v>8</v>
      </c>
      <c r="H105" s="392" t="s">
        <v>112</v>
      </c>
      <c r="I105" s="701" t="s">
        <v>1405</v>
      </c>
      <c r="J105" s="672" t="s">
        <v>1397</v>
      </c>
      <c r="K105" s="693">
        <v>2.5000000000000001E-2</v>
      </c>
      <c r="L105" s="672"/>
      <c r="M105" s="646">
        <v>145</v>
      </c>
      <c r="N105" s="702" t="e">
        <f t="shared" si="3"/>
        <v>#DIV/0!</v>
      </c>
      <c r="O105" s="837" t="s">
        <v>1518</v>
      </c>
    </row>
    <row r="106" spans="1:15" s="703" customFormat="1">
      <c r="A106" s="672" t="s">
        <v>365</v>
      </c>
      <c r="B106" s="672" t="s">
        <v>365</v>
      </c>
      <c r="C106" s="549">
        <v>2014</v>
      </c>
      <c r="D106" s="822" t="s">
        <v>858</v>
      </c>
      <c r="E106" s="672" t="s">
        <v>788</v>
      </c>
      <c r="F106" s="392" t="s">
        <v>21</v>
      </c>
      <c r="G106" s="693" t="s">
        <v>8</v>
      </c>
      <c r="H106" s="392" t="s">
        <v>112</v>
      </c>
      <c r="I106" s="695" t="s">
        <v>1407</v>
      </c>
      <c r="J106" s="672" t="s">
        <v>1397</v>
      </c>
      <c r="K106" s="549">
        <v>2.5000000000000001E-2</v>
      </c>
      <c r="L106" s="672"/>
      <c r="M106" s="646">
        <v>417</v>
      </c>
      <c r="N106" s="702" t="e">
        <f t="shared" si="3"/>
        <v>#DIV/0!</v>
      </c>
      <c r="O106" s="837" t="s">
        <v>1518</v>
      </c>
    </row>
    <row r="107" spans="1:15" s="703" customFormat="1">
      <c r="A107" s="695" t="s">
        <v>365</v>
      </c>
      <c r="B107" s="695" t="s">
        <v>365</v>
      </c>
      <c r="C107" s="549">
        <v>2014</v>
      </c>
      <c r="D107" s="823" t="s">
        <v>858</v>
      </c>
      <c r="E107" s="695" t="s">
        <v>788</v>
      </c>
      <c r="F107" s="392" t="s">
        <v>21</v>
      </c>
      <c r="G107" s="693" t="s">
        <v>8</v>
      </c>
      <c r="H107" s="700" t="s">
        <v>112</v>
      </c>
      <c r="I107" s="672" t="s">
        <v>1408</v>
      </c>
      <c r="J107" s="695" t="s">
        <v>1397</v>
      </c>
      <c r="K107" s="549">
        <v>2.5000000000000001E-2</v>
      </c>
      <c r="L107" s="695"/>
      <c r="M107" s="646">
        <v>0</v>
      </c>
      <c r="N107" s="702" t="e">
        <f t="shared" ref="N107:N155" si="6">M107/L107</f>
        <v>#DIV/0!</v>
      </c>
      <c r="O107" s="837" t="s">
        <v>1518</v>
      </c>
    </row>
    <row r="108" spans="1:15" s="703" customFormat="1">
      <c r="A108" s="672" t="s">
        <v>365</v>
      </c>
      <c r="B108" s="672" t="s">
        <v>365</v>
      </c>
      <c r="C108" s="549">
        <v>2014</v>
      </c>
      <c r="D108" s="822" t="s">
        <v>858</v>
      </c>
      <c r="E108" s="672" t="s">
        <v>788</v>
      </c>
      <c r="F108" s="392" t="s">
        <v>21</v>
      </c>
      <c r="G108" s="693" t="s">
        <v>8</v>
      </c>
      <c r="H108" s="392" t="s">
        <v>112</v>
      </c>
      <c r="I108" s="695" t="s">
        <v>1404</v>
      </c>
      <c r="J108" s="672" t="s">
        <v>1397</v>
      </c>
      <c r="K108" s="549">
        <v>2.5000000000000001E-2</v>
      </c>
      <c r="L108" s="672"/>
      <c r="M108" s="646">
        <v>197</v>
      </c>
      <c r="N108" s="702" t="e">
        <f t="shared" si="6"/>
        <v>#DIV/0!</v>
      </c>
      <c r="O108" s="837" t="s">
        <v>1518</v>
      </c>
    </row>
    <row r="109" spans="1:15" s="703" customFormat="1" ht="25.5">
      <c r="A109" s="672" t="s">
        <v>365</v>
      </c>
      <c r="B109" s="672" t="s">
        <v>365</v>
      </c>
      <c r="C109" s="549">
        <v>2014</v>
      </c>
      <c r="D109" s="704" t="s">
        <v>88</v>
      </c>
      <c r="E109" s="672" t="s">
        <v>786</v>
      </c>
      <c r="F109" s="392" t="s">
        <v>21</v>
      </c>
      <c r="G109" s="693" t="s">
        <v>8</v>
      </c>
      <c r="H109" s="392" t="s">
        <v>112</v>
      </c>
      <c r="I109" s="695" t="s">
        <v>119</v>
      </c>
      <c r="J109" s="695" t="s">
        <v>1419</v>
      </c>
      <c r="K109" s="549">
        <v>2.5000000000000001E-2</v>
      </c>
      <c r="L109" s="672">
        <v>3720</v>
      </c>
      <c r="M109" s="646">
        <v>3797</v>
      </c>
      <c r="N109" s="702">
        <f t="shared" si="6"/>
        <v>1.0206989247311828</v>
      </c>
      <c r="O109" s="632"/>
    </row>
    <row r="110" spans="1:15" s="703" customFormat="1" ht="25.5">
      <c r="A110" s="695" t="s">
        <v>365</v>
      </c>
      <c r="B110" s="695" t="s">
        <v>365</v>
      </c>
      <c r="C110" s="549">
        <v>2014</v>
      </c>
      <c r="D110" s="852" t="s">
        <v>88</v>
      </c>
      <c r="E110" s="695" t="s">
        <v>786</v>
      </c>
      <c r="F110" s="640" t="s">
        <v>21</v>
      </c>
      <c r="G110" s="693" t="s">
        <v>8</v>
      </c>
      <c r="H110" s="640" t="s">
        <v>112</v>
      </c>
      <c r="I110" s="695" t="s">
        <v>1405</v>
      </c>
      <c r="J110" s="695" t="s">
        <v>1419</v>
      </c>
      <c r="K110" s="549">
        <v>2.5000000000000001E-2</v>
      </c>
      <c r="L110" s="695">
        <v>3720</v>
      </c>
      <c r="M110" s="646">
        <v>3797</v>
      </c>
      <c r="N110" s="702">
        <f t="shared" si="6"/>
        <v>1.0206989247311828</v>
      </c>
      <c r="O110" s="632"/>
    </row>
    <row r="111" spans="1:15" s="703" customFormat="1" ht="25.5">
      <c r="A111" s="672" t="s">
        <v>365</v>
      </c>
      <c r="B111" s="672" t="s">
        <v>365</v>
      </c>
      <c r="C111" s="549">
        <v>2014</v>
      </c>
      <c r="D111" s="704" t="s">
        <v>88</v>
      </c>
      <c r="E111" s="672" t="s">
        <v>786</v>
      </c>
      <c r="F111" s="392" t="s">
        <v>21</v>
      </c>
      <c r="G111" s="693" t="s">
        <v>8</v>
      </c>
      <c r="H111" s="392" t="s">
        <v>112</v>
      </c>
      <c r="I111" s="695" t="s">
        <v>1407</v>
      </c>
      <c r="J111" s="695" t="s">
        <v>1419</v>
      </c>
      <c r="K111" s="549">
        <v>2.5000000000000001E-2</v>
      </c>
      <c r="L111" s="672">
        <v>3720</v>
      </c>
      <c r="M111" s="646">
        <v>3797</v>
      </c>
      <c r="N111" s="702">
        <f t="shared" si="6"/>
        <v>1.0206989247311828</v>
      </c>
      <c r="O111" s="632"/>
    </row>
    <row r="112" spans="1:15" s="703" customFormat="1" ht="25.5">
      <c r="A112" s="672" t="s">
        <v>365</v>
      </c>
      <c r="B112" s="672" t="s">
        <v>365</v>
      </c>
      <c r="C112" s="549">
        <v>2014</v>
      </c>
      <c r="D112" s="704" t="s">
        <v>88</v>
      </c>
      <c r="E112" s="672" t="s">
        <v>786</v>
      </c>
      <c r="F112" s="392" t="s">
        <v>21</v>
      </c>
      <c r="G112" s="693" t="s">
        <v>8</v>
      </c>
      <c r="H112" s="392" t="s">
        <v>112</v>
      </c>
      <c r="I112" s="695" t="s">
        <v>1404</v>
      </c>
      <c r="J112" s="695" t="s">
        <v>1419</v>
      </c>
      <c r="K112" s="549">
        <v>2.5000000000000001E-2</v>
      </c>
      <c r="L112" s="672">
        <v>3720</v>
      </c>
      <c r="M112" s="646">
        <v>3797</v>
      </c>
      <c r="N112" s="702">
        <f t="shared" si="6"/>
        <v>1.0206989247311828</v>
      </c>
      <c r="O112" s="632"/>
    </row>
    <row r="113" spans="1:15" s="703" customFormat="1" ht="25.5">
      <c r="A113" s="672" t="s">
        <v>365</v>
      </c>
      <c r="B113" s="672" t="s">
        <v>365</v>
      </c>
      <c r="C113" s="549">
        <v>2014</v>
      </c>
      <c r="D113" s="704" t="s">
        <v>88</v>
      </c>
      <c r="E113" s="672" t="s">
        <v>786</v>
      </c>
      <c r="F113" s="392" t="s">
        <v>21</v>
      </c>
      <c r="G113" s="693" t="s">
        <v>8</v>
      </c>
      <c r="H113" s="392" t="s">
        <v>112</v>
      </c>
      <c r="I113" s="695" t="s">
        <v>119</v>
      </c>
      <c r="J113" s="672" t="s">
        <v>1420</v>
      </c>
      <c r="K113" s="549">
        <v>2.5000000000000001E-2</v>
      </c>
      <c r="L113" s="672">
        <v>0</v>
      </c>
      <c r="M113" s="646">
        <v>1892</v>
      </c>
      <c r="N113" s="702" t="e">
        <f t="shared" si="6"/>
        <v>#DIV/0!</v>
      </c>
      <c r="O113" s="632"/>
    </row>
    <row r="114" spans="1:15" s="703" customFormat="1" ht="25.5">
      <c r="A114" s="672" t="s">
        <v>365</v>
      </c>
      <c r="B114" s="672" t="s">
        <v>365</v>
      </c>
      <c r="C114" s="549">
        <v>2014</v>
      </c>
      <c r="D114" s="704" t="s">
        <v>88</v>
      </c>
      <c r="E114" s="672" t="s">
        <v>786</v>
      </c>
      <c r="F114" s="392" t="s">
        <v>21</v>
      </c>
      <c r="G114" s="693" t="s">
        <v>8</v>
      </c>
      <c r="H114" s="392" t="s">
        <v>112</v>
      </c>
      <c r="I114" s="695" t="s">
        <v>1405</v>
      </c>
      <c r="J114" s="672" t="s">
        <v>1420</v>
      </c>
      <c r="K114" s="549">
        <v>2.5000000000000001E-2</v>
      </c>
      <c r="L114" s="672">
        <v>0</v>
      </c>
      <c r="M114" s="646">
        <v>1689</v>
      </c>
      <c r="N114" s="702" t="e">
        <f t="shared" si="6"/>
        <v>#DIV/0!</v>
      </c>
      <c r="O114" s="632"/>
    </row>
    <row r="115" spans="1:15" s="703" customFormat="1" ht="25.5">
      <c r="A115" s="672" t="s">
        <v>365</v>
      </c>
      <c r="B115" s="672" t="s">
        <v>365</v>
      </c>
      <c r="C115" s="549">
        <v>2014</v>
      </c>
      <c r="D115" s="704" t="s">
        <v>88</v>
      </c>
      <c r="E115" s="672" t="s">
        <v>786</v>
      </c>
      <c r="F115" s="392" t="s">
        <v>21</v>
      </c>
      <c r="G115" s="693" t="s">
        <v>8</v>
      </c>
      <c r="H115" s="392" t="s">
        <v>112</v>
      </c>
      <c r="I115" s="695" t="s">
        <v>1407</v>
      </c>
      <c r="J115" s="672" t="s">
        <v>1420</v>
      </c>
      <c r="K115" s="549">
        <v>2.5000000000000001E-2</v>
      </c>
      <c r="L115" s="672">
        <v>0</v>
      </c>
      <c r="M115" s="646">
        <v>1891</v>
      </c>
      <c r="N115" s="702" t="e">
        <f t="shared" si="6"/>
        <v>#DIV/0!</v>
      </c>
      <c r="O115" s="632"/>
    </row>
    <row r="116" spans="1:15" s="703" customFormat="1" ht="25.5">
      <c r="A116" s="672" t="s">
        <v>365</v>
      </c>
      <c r="B116" s="672" t="s">
        <v>365</v>
      </c>
      <c r="C116" s="549">
        <v>2014</v>
      </c>
      <c r="D116" s="704" t="s">
        <v>88</v>
      </c>
      <c r="E116" s="672" t="s">
        <v>786</v>
      </c>
      <c r="F116" s="392" t="s">
        <v>21</v>
      </c>
      <c r="G116" s="693" t="s">
        <v>8</v>
      </c>
      <c r="H116" s="392" t="s">
        <v>112</v>
      </c>
      <c r="I116" s="695" t="s">
        <v>1408</v>
      </c>
      <c r="J116" s="672" t="s">
        <v>1420</v>
      </c>
      <c r="K116" s="549">
        <v>2.5000000000000001E-2</v>
      </c>
      <c r="L116" s="672">
        <v>0</v>
      </c>
      <c r="M116" s="646">
        <v>0</v>
      </c>
      <c r="N116" s="702" t="e">
        <f t="shared" ref="N116" si="7">M116/L116</f>
        <v>#DIV/0!</v>
      </c>
      <c r="O116" s="632"/>
    </row>
    <row r="117" spans="1:15" s="703" customFormat="1" ht="25.5">
      <c r="A117" s="672" t="s">
        <v>365</v>
      </c>
      <c r="B117" s="672" t="s">
        <v>365</v>
      </c>
      <c r="C117" s="549">
        <v>2014</v>
      </c>
      <c r="D117" s="704" t="s">
        <v>88</v>
      </c>
      <c r="E117" s="672" t="s">
        <v>786</v>
      </c>
      <c r="F117" s="392" t="s">
        <v>21</v>
      </c>
      <c r="G117" s="693" t="s">
        <v>8</v>
      </c>
      <c r="H117" s="392" t="s">
        <v>112</v>
      </c>
      <c r="I117" s="695" t="s">
        <v>1404</v>
      </c>
      <c r="J117" s="672" t="s">
        <v>1420</v>
      </c>
      <c r="K117" s="549">
        <v>2.5000000000000001E-2</v>
      </c>
      <c r="L117" s="672">
        <v>0</v>
      </c>
      <c r="M117" s="646">
        <v>1891</v>
      </c>
      <c r="N117" s="702" t="e">
        <f t="shared" si="6"/>
        <v>#DIV/0!</v>
      </c>
      <c r="O117" s="632"/>
    </row>
    <row r="118" spans="1:15" s="703" customFormat="1" ht="25.5">
      <c r="A118" s="672" t="s">
        <v>365</v>
      </c>
      <c r="B118" s="672" t="s">
        <v>365</v>
      </c>
      <c r="C118" s="549">
        <v>2014</v>
      </c>
      <c r="D118" s="697" t="s">
        <v>829</v>
      </c>
      <c r="E118" s="672" t="s">
        <v>788</v>
      </c>
      <c r="F118" s="392" t="s">
        <v>21</v>
      </c>
      <c r="G118" s="693" t="s">
        <v>8</v>
      </c>
      <c r="H118" s="392" t="s">
        <v>112</v>
      </c>
      <c r="I118" s="695" t="s">
        <v>119</v>
      </c>
      <c r="J118" s="672" t="s">
        <v>1420</v>
      </c>
      <c r="K118" s="549">
        <v>2.5000000000000001E-2</v>
      </c>
      <c r="L118" s="672"/>
      <c r="M118" s="646">
        <v>1959</v>
      </c>
      <c r="N118" s="702" t="e">
        <f t="shared" si="6"/>
        <v>#DIV/0!</v>
      </c>
      <c r="O118" s="632"/>
    </row>
    <row r="119" spans="1:15" s="703" customFormat="1" ht="25.5">
      <c r="A119" s="672" t="s">
        <v>365</v>
      </c>
      <c r="B119" s="672" t="s">
        <v>365</v>
      </c>
      <c r="C119" s="549">
        <v>2014</v>
      </c>
      <c r="D119" s="697" t="s">
        <v>829</v>
      </c>
      <c r="E119" s="672" t="s">
        <v>788</v>
      </c>
      <c r="F119" s="392" t="s">
        <v>21</v>
      </c>
      <c r="G119" s="693" t="s">
        <v>8</v>
      </c>
      <c r="H119" s="392" t="s">
        <v>112</v>
      </c>
      <c r="I119" s="695" t="s">
        <v>1405</v>
      </c>
      <c r="J119" s="672" t="s">
        <v>1420</v>
      </c>
      <c r="K119" s="549">
        <v>2.5000000000000001E-2</v>
      </c>
      <c r="L119" s="672"/>
      <c r="M119" s="646">
        <v>1788</v>
      </c>
      <c r="N119" s="702" t="e">
        <f t="shared" si="6"/>
        <v>#DIV/0!</v>
      </c>
      <c r="O119" s="632"/>
    </row>
    <row r="120" spans="1:15" s="703" customFormat="1" ht="25.5">
      <c r="A120" s="672" t="s">
        <v>365</v>
      </c>
      <c r="B120" s="672" t="s">
        <v>365</v>
      </c>
      <c r="C120" s="549">
        <v>2014</v>
      </c>
      <c r="D120" s="697" t="s">
        <v>829</v>
      </c>
      <c r="E120" s="672" t="s">
        <v>788</v>
      </c>
      <c r="F120" s="392" t="s">
        <v>21</v>
      </c>
      <c r="G120" s="693" t="s">
        <v>8</v>
      </c>
      <c r="H120" s="392" t="s">
        <v>112</v>
      </c>
      <c r="I120" s="672" t="s">
        <v>1407</v>
      </c>
      <c r="J120" s="672" t="s">
        <v>1420</v>
      </c>
      <c r="K120" s="549">
        <v>2.5000000000000001E-2</v>
      </c>
      <c r="L120" s="672"/>
      <c r="M120" s="646">
        <v>1959</v>
      </c>
      <c r="N120" s="702" t="e">
        <f t="shared" si="6"/>
        <v>#DIV/0!</v>
      </c>
      <c r="O120" s="632"/>
    </row>
    <row r="121" spans="1:15" s="703" customFormat="1" ht="25.5">
      <c r="A121" s="672" t="s">
        <v>365</v>
      </c>
      <c r="B121" s="672" t="s">
        <v>365</v>
      </c>
      <c r="C121" s="549">
        <v>2014</v>
      </c>
      <c r="D121" s="697" t="s">
        <v>829</v>
      </c>
      <c r="E121" s="672" t="s">
        <v>788</v>
      </c>
      <c r="F121" s="392" t="s">
        <v>21</v>
      </c>
      <c r="G121" s="693" t="s">
        <v>8</v>
      </c>
      <c r="H121" s="392" t="s">
        <v>112</v>
      </c>
      <c r="I121" s="672" t="s">
        <v>1408</v>
      </c>
      <c r="J121" s="672" t="s">
        <v>1420</v>
      </c>
      <c r="K121" s="549">
        <v>2.5000000000000001E-2</v>
      </c>
      <c r="L121" s="672"/>
      <c r="M121" s="646">
        <v>0</v>
      </c>
      <c r="N121" s="702" t="e">
        <f t="shared" ref="N121" si="8">M121/L121</f>
        <v>#DIV/0!</v>
      </c>
      <c r="O121" s="632"/>
    </row>
    <row r="122" spans="1:15" s="703" customFormat="1" ht="25.5">
      <c r="A122" s="672" t="s">
        <v>365</v>
      </c>
      <c r="B122" s="672" t="s">
        <v>365</v>
      </c>
      <c r="C122" s="549">
        <v>2014</v>
      </c>
      <c r="D122" s="697" t="s">
        <v>829</v>
      </c>
      <c r="E122" s="672" t="s">
        <v>788</v>
      </c>
      <c r="F122" s="392" t="s">
        <v>21</v>
      </c>
      <c r="G122" s="693" t="s">
        <v>8</v>
      </c>
      <c r="H122" s="392" t="s">
        <v>112</v>
      </c>
      <c r="I122" s="695" t="s">
        <v>1404</v>
      </c>
      <c r="J122" s="672" t="s">
        <v>1420</v>
      </c>
      <c r="K122" s="549">
        <v>2.5000000000000001E-2</v>
      </c>
      <c r="L122" s="672"/>
      <c r="M122" s="646">
        <v>1959</v>
      </c>
      <c r="N122" s="702" t="e">
        <f t="shared" si="6"/>
        <v>#DIV/0!</v>
      </c>
      <c r="O122" s="632"/>
    </row>
    <row r="123" spans="1:15" s="703" customFormat="1" ht="25.5">
      <c r="A123" s="672" t="s">
        <v>365</v>
      </c>
      <c r="B123" s="672" t="s">
        <v>365</v>
      </c>
      <c r="C123" s="549">
        <v>2014</v>
      </c>
      <c r="D123" s="704" t="s">
        <v>839</v>
      </c>
      <c r="E123" s="672" t="s">
        <v>786</v>
      </c>
      <c r="F123" s="392" t="s">
        <v>21</v>
      </c>
      <c r="G123" s="693" t="s">
        <v>8</v>
      </c>
      <c r="H123" s="392" t="s">
        <v>68</v>
      </c>
      <c r="I123" s="695" t="s">
        <v>1406</v>
      </c>
      <c r="J123" s="695" t="s">
        <v>1419</v>
      </c>
      <c r="K123" s="549"/>
      <c r="L123" s="672">
        <v>0</v>
      </c>
      <c r="M123" s="646">
        <v>611</v>
      </c>
      <c r="N123" s="702" t="e">
        <f t="shared" si="6"/>
        <v>#DIV/0!</v>
      </c>
      <c r="O123" s="632"/>
    </row>
    <row r="124" spans="1:15" s="703" customFormat="1" ht="25.5">
      <c r="A124" s="672" t="s">
        <v>365</v>
      </c>
      <c r="B124" s="672" t="s">
        <v>365</v>
      </c>
      <c r="C124" s="549">
        <v>2014</v>
      </c>
      <c r="D124" s="704" t="s">
        <v>839</v>
      </c>
      <c r="E124" s="672" t="s">
        <v>786</v>
      </c>
      <c r="F124" s="392" t="s">
        <v>21</v>
      </c>
      <c r="G124" s="693" t="s">
        <v>8</v>
      </c>
      <c r="H124" s="392" t="s">
        <v>68</v>
      </c>
      <c r="I124" s="695" t="s">
        <v>1408</v>
      </c>
      <c r="J124" s="695" t="s">
        <v>1419</v>
      </c>
      <c r="K124" s="549"/>
      <c r="L124" s="672">
        <v>0</v>
      </c>
      <c r="M124" s="646">
        <v>611</v>
      </c>
      <c r="N124" s="702" t="e">
        <f t="shared" si="6"/>
        <v>#DIV/0!</v>
      </c>
      <c r="O124" s="632"/>
    </row>
    <row r="125" spans="1:15" s="703" customFormat="1" ht="25.5">
      <c r="A125" s="672" t="s">
        <v>365</v>
      </c>
      <c r="B125" s="672" t="s">
        <v>365</v>
      </c>
      <c r="C125" s="549">
        <v>2014</v>
      </c>
      <c r="D125" s="704" t="s">
        <v>839</v>
      </c>
      <c r="E125" s="672" t="s">
        <v>786</v>
      </c>
      <c r="F125" s="392" t="s">
        <v>21</v>
      </c>
      <c r="G125" s="693" t="s">
        <v>8</v>
      </c>
      <c r="H125" s="392" t="s">
        <v>68</v>
      </c>
      <c r="I125" s="695" t="s">
        <v>120</v>
      </c>
      <c r="J125" s="695" t="s">
        <v>1419</v>
      </c>
      <c r="K125" s="549"/>
      <c r="L125" s="672">
        <v>0</v>
      </c>
      <c r="M125" s="646">
        <v>611</v>
      </c>
      <c r="N125" s="702" t="e">
        <f t="shared" si="6"/>
        <v>#DIV/0!</v>
      </c>
      <c r="O125" s="632"/>
    </row>
    <row r="126" spans="1:15" s="703" customFormat="1">
      <c r="A126" s="672" t="s">
        <v>365</v>
      </c>
      <c r="B126" s="672" t="s">
        <v>365</v>
      </c>
      <c r="C126" s="549">
        <v>2014</v>
      </c>
      <c r="D126" s="849" t="s">
        <v>839</v>
      </c>
      <c r="E126" s="672" t="s">
        <v>786</v>
      </c>
      <c r="F126" s="392" t="s">
        <v>21</v>
      </c>
      <c r="G126" s="693" t="s">
        <v>8</v>
      </c>
      <c r="H126" s="392" t="s">
        <v>68</v>
      </c>
      <c r="I126" s="672" t="s">
        <v>1407</v>
      </c>
      <c r="J126" s="672" t="s">
        <v>1397</v>
      </c>
      <c r="K126" s="549"/>
      <c r="L126" s="672"/>
      <c r="M126" s="646">
        <v>0</v>
      </c>
      <c r="N126" s="702" t="e">
        <f t="shared" si="6"/>
        <v>#DIV/0!</v>
      </c>
      <c r="O126" s="837" t="s">
        <v>1518</v>
      </c>
    </row>
    <row r="127" spans="1:15" s="703" customFormat="1">
      <c r="A127" s="672" t="s">
        <v>365</v>
      </c>
      <c r="B127" s="672" t="s">
        <v>365</v>
      </c>
      <c r="C127" s="549">
        <v>2014</v>
      </c>
      <c r="D127" s="849" t="s">
        <v>839</v>
      </c>
      <c r="E127" s="672" t="s">
        <v>786</v>
      </c>
      <c r="F127" s="392" t="s">
        <v>21</v>
      </c>
      <c r="G127" s="693" t="s">
        <v>8</v>
      </c>
      <c r="H127" s="392" t="s">
        <v>68</v>
      </c>
      <c r="I127" s="672" t="s">
        <v>1408</v>
      </c>
      <c r="J127" s="672" t="s">
        <v>1397</v>
      </c>
      <c r="K127" s="549"/>
      <c r="L127" s="672"/>
      <c r="M127" s="646">
        <v>0</v>
      </c>
      <c r="N127" s="702" t="e">
        <f t="shared" si="6"/>
        <v>#DIV/0!</v>
      </c>
      <c r="O127" s="837" t="s">
        <v>1518</v>
      </c>
    </row>
    <row r="128" spans="1:15" s="703" customFormat="1" ht="25.5">
      <c r="A128" s="672" t="s">
        <v>365</v>
      </c>
      <c r="B128" s="672" t="s">
        <v>365</v>
      </c>
      <c r="C128" s="549">
        <v>2014</v>
      </c>
      <c r="D128" s="697" t="s">
        <v>810</v>
      </c>
      <c r="E128" s="672" t="s">
        <v>786</v>
      </c>
      <c r="F128" s="392" t="s">
        <v>21</v>
      </c>
      <c r="G128" s="693" t="s">
        <v>8</v>
      </c>
      <c r="H128" s="392" t="s">
        <v>68</v>
      </c>
      <c r="I128" s="695" t="s">
        <v>119</v>
      </c>
      <c r="J128" s="695" t="s">
        <v>1419</v>
      </c>
      <c r="K128" s="549">
        <v>2.5000000000000001E-2</v>
      </c>
      <c r="L128" s="672">
        <v>250</v>
      </c>
      <c r="M128" s="646">
        <v>400</v>
      </c>
      <c r="N128" s="702">
        <f t="shared" si="6"/>
        <v>1.6</v>
      </c>
      <c r="O128" s="632"/>
    </row>
    <row r="129" spans="1:15" s="703" customFormat="1" ht="25.5">
      <c r="A129" s="672" t="s">
        <v>365</v>
      </c>
      <c r="B129" s="672" t="s">
        <v>365</v>
      </c>
      <c r="C129" s="549">
        <v>2014</v>
      </c>
      <c r="D129" s="697" t="s">
        <v>810</v>
      </c>
      <c r="E129" s="672" t="s">
        <v>786</v>
      </c>
      <c r="F129" s="392" t="s">
        <v>21</v>
      </c>
      <c r="G129" s="693" t="s">
        <v>8</v>
      </c>
      <c r="H129" s="392" t="s">
        <v>68</v>
      </c>
      <c r="I129" s="695" t="s">
        <v>1405</v>
      </c>
      <c r="J129" s="695" t="s">
        <v>1419</v>
      </c>
      <c r="K129" s="549">
        <v>2.5000000000000001E-2</v>
      </c>
      <c r="L129" s="672">
        <v>250</v>
      </c>
      <c r="M129" s="646">
        <v>400</v>
      </c>
      <c r="N129" s="702">
        <f t="shared" si="6"/>
        <v>1.6</v>
      </c>
      <c r="O129" s="632"/>
    </row>
    <row r="130" spans="1:15" s="703" customFormat="1" ht="25.5">
      <c r="A130" s="672" t="s">
        <v>365</v>
      </c>
      <c r="B130" s="672" t="s">
        <v>365</v>
      </c>
      <c r="C130" s="549">
        <v>2014</v>
      </c>
      <c r="D130" s="697" t="s">
        <v>810</v>
      </c>
      <c r="E130" s="672" t="s">
        <v>786</v>
      </c>
      <c r="F130" s="392" t="s">
        <v>21</v>
      </c>
      <c r="G130" s="694" t="s">
        <v>8</v>
      </c>
      <c r="H130" s="392" t="s">
        <v>68</v>
      </c>
      <c r="I130" s="696" t="s">
        <v>1407</v>
      </c>
      <c r="J130" s="695" t="s">
        <v>1419</v>
      </c>
      <c r="K130" s="836">
        <v>2.5000000000000001E-2</v>
      </c>
      <c r="L130" s="672">
        <v>250</v>
      </c>
      <c r="M130" s="646">
        <v>400</v>
      </c>
      <c r="N130" s="702">
        <f t="shared" si="6"/>
        <v>1.6</v>
      </c>
      <c r="O130" s="632"/>
    </row>
    <row r="131" spans="1:15" s="703" customFormat="1" ht="25.5">
      <c r="A131" s="672" t="s">
        <v>365</v>
      </c>
      <c r="B131" s="672" t="s">
        <v>365</v>
      </c>
      <c r="C131" s="549">
        <v>2014</v>
      </c>
      <c r="D131" s="697" t="s">
        <v>810</v>
      </c>
      <c r="E131" s="672" t="s">
        <v>786</v>
      </c>
      <c r="F131" s="705" t="s">
        <v>21</v>
      </c>
      <c r="G131" s="693" t="s">
        <v>8</v>
      </c>
      <c r="H131" s="392" t="s">
        <v>68</v>
      </c>
      <c r="I131" s="672" t="s">
        <v>1404</v>
      </c>
      <c r="J131" s="695" t="s">
        <v>1419</v>
      </c>
      <c r="K131" s="693">
        <v>2.5000000000000001E-2</v>
      </c>
      <c r="L131" s="706">
        <v>250</v>
      </c>
      <c r="M131" s="646">
        <v>400</v>
      </c>
      <c r="N131" s="702">
        <f t="shared" si="6"/>
        <v>1.6</v>
      </c>
      <c r="O131" s="632"/>
    </row>
    <row r="132" spans="1:15" s="703" customFormat="1" ht="25.5">
      <c r="A132" s="851" t="s">
        <v>365</v>
      </c>
      <c r="B132" s="851" t="s">
        <v>365</v>
      </c>
      <c r="C132" s="549">
        <v>2014</v>
      </c>
      <c r="D132" s="857" t="s">
        <v>810</v>
      </c>
      <c r="E132" s="851" t="s">
        <v>786</v>
      </c>
      <c r="F132" s="858" t="s">
        <v>23</v>
      </c>
      <c r="G132" s="693" t="s">
        <v>8</v>
      </c>
      <c r="H132" s="392" t="s">
        <v>811</v>
      </c>
      <c r="I132" s="672" t="s">
        <v>119</v>
      </c>
      <c r="J132" s="695" t="s">
        <v>1419</v>
      </c>
      <c r="K132" s="693">
        <v>2.5000000000000001E-2</v>
      </c>
      <c r="L132" s="859">
        <v>975</v>
      </c>
      <c r="M132" s="646">
        <v>825</v>
      </c>
      <c r="N132" s="702">
        <f t="shared" si="6"/>
        <v>0.84615384615384615</v>
      </c>
      <c r="O132" s="632"/>
    </row>
    <row r="133" spans="1:15" s="703" customFormat="1" ht="25.5">
      <c r="A133" s="672" t="s">
        <v>365</v>
      </c>
      <c r="B133" s="672" t="s">
        <v>365</v>
      </c>
      <c r="C133" s="549">
        <v>2014</v>
      </c>
      <c r="D133" s="704" t="s">
        <v>810</v>
      </c>
      <c r="E133" s="672" t="s">
        <v>786</v>
      </c>
      <c r="F133" s="705" t="s">
        <v>23</v>
      </c>
      <c r="G133" s="693" t="s">
        <v>8</v>
      </c>
      <c r="H133" s="392" t="s">
        <v>811</v>
      </c>
      <c r="I133" s="672" t="s">
        <v>1405</v>
      </c>
      <c r="J133" s="695" t="s">
        <v>1419</v>
      </c>
      <c r="K133" s="693">
        <v>2.5000000000000001E-2</v>
      </c>
      <c r="L133" s="706">
        <v>975</v>
      </c>
      <c r="M133" s="646">
        <v>825</v>
      </c>
      <c r="N133" s="702">
        <f t="shared" si="6"/>
        <v>0.84615384615384615</v>
      </c>
      <c r="O133" s="632"/>
    </row>
    <row r="134" spans="1:15" s="703" customFormat="1" ht="25.5">
      <c r="A134" s="860" t="s">
        <v>365</v>
      </c>
      <c r="B134" s="701" t="s">
        <v>365</v>
      </c>
      <c r="C134" s="549">
        <v>2014</v>
      </c>
      <c r="D134" s="704" t="s">
        <v>810</v>
      </c>
      <c r="E134" s="672" t="s">
        <v>786</v>
      </c>
      <c r="F134" s="705" t="s">
        <v>23</v>
      </c>
      <c r="G134" s="693" t="s">
        <v>8</v>
      </c>
      <c r="H134" s="392" t="s">
        <v>811</v>
      </c>
      <c r="I134" s="672" t="s">
        <v>1407</v>
      </c>
      <c r="J134" s="695" t="s">
        <v>1419</v>
      </c>
      <c r="K134" s="693">
        <v>2.5000000000000001E-2</v>
      </c>
      <c r="L134" s="701">
        <v>975</v>
      </c>
      <c r="M134" s="646">
        <v>825</v>
      </c>
      <c r="N134" s="702">
        <f t="shared" si="6"/>
        <v>0.84615384615384615</v>
      </c>
      <c r="O134" s="632"/>
    </row>
    <row r="135" spans="1:15" s="703" customFormat="1" ht="25.5">
      <c r="A135" s="861" t="s">
        <v>365</v>
      </c>
      <c r="B135" s="701" t="s">
        <v>365</v>
      </c>
      <c r="C135" s="549">
        <v>2014</v>
      </c>
      <c r="D135" s="704" t="s">
        <v>810</v>
      </c>
      <c r="E135" s="672" t="s">
        <v>786</v>
      </c>
      <c r="F135" s="705" t="s">
        <v>23</v>
      </c>
      <c r="G135" s="693" t="s">
        <v>8</v>
      </c>
      <c r="H135" s="392" t="s">
        <v>811</v>
      </c>
      <c r="I135" s="672" t="s">
        <v>1404</v>
      </c>
      <c r="J135" s="695" t="s">
        <v>1419</v>
      </c>
      <c r="K135" s="693">
        <v>2.5000000000000001E-2</v>
      </c>
      <c r="L135" s="701">
        <v>975</v>
      </c>
      <c r="M135" s="646">
        <v>825</v>
      </c>
      <c r="N135" s="702">
        <f t="shared" si="6"/>
        <v>0.84615384615384615</v>
      </c>
      <c r="O135" s="632"/>
    </row>
    <row r="136" spans="1:15" s="703" customFormat="1" ht="25.5">
      <c r="A136" s="861" t="s">
        <v>365</v>
      </c>
      <c r="B136" s="701" t="s">
        <v>365</v>
      </c>
      <c r="C136" s="549">
        <v>2014</v>
      </c>
      <c r="D136" s="704" t="s">
        <v>1396</v>
      </c>
      <c r="E136" s="672" t="s">
        <v>786</v>
      </c>
      <c r="F136" s="705" t="s">
        <v>21</v>
      </c>
      <c r="G136" s="693" t="s">
        <v>8</v>
      </c>
      <c r="H136" s="392" t="s">
        <v>811</v>
      </c>
      <c r="I136" s="672" t="s">
        <v>1409</v>
      </c>
      <c r="J136" s="672" t="s">
        <v>1397</v>
      </c>
      <c r="K136" s="693">
        <v>2.5000000000000001E-2</v>
      </c>
      <c r="L136" s="701"/>
      <c r="M136" s="646">
        <v>0</v>
      </c>
      <c r="N136" s="702" t="e">
        <f t="shared" si="6"/>
        <v>#DIV/0!</v>
      </c>
      <c r="O136" s="837" t="s">
        <v>1413</v>
      </c>
    </row>
    <row r="137" spans="1:15" s="703" customFormat="1" ht="25.5">
      <c r="A137" s="861" t="s">
        <v>365</v>
      </c>
      <c r="B137" s="701" t="s">
        <v>365</v>
      </c>
      <c r="C137" s="549">
        <v>2014</v>
      </c>
      <c r="D137" s="704" t="s">
        <v>1396</v>
      </c>
      <c r="E137" s="672" t="s">
        <v>786</v>
      </c>
      <c r="F137" s="705" t="s">
        <v>21</v>
      </c>
      <c r="G137" s="693" t="s">
        <v>8</v>
      </c>
      <c r="H137" s="392" t="s">
        <v>811</v>
      </c>
      <c r="I137" s="672" t="s">
        <v>1411</v>
      </c>
      <c r="J137" s="672" t="s">
        <v>1397</v>
      </c>
      <c r="K137" s="693">
        <v>2.5000000000000001E-2</v>
      </c>
      <c r="L137" s="701"/>
      <c r="M137" s="646">
        <v>0</v>
      </c>
      <c r="N137" s="702" t="e">
        <f t="shared" si="6"/>
        <v>#DIV/0!</v>
      </c>
      <c r="O137" s="837" t="s">
        <v>1413</v>
      </c>
    </row>
    <row r="138" spans="1:15" s="703" customFormat="1" ht="25.5">
      <c r="A138" s="861" t="s">
        <v>365</v>
      </c>
      <c r="B138" s="701" t="s">
        <v>365</v>
      </c>
      <c r="C138" s="549">
        <v>2014</v>
      </c>
      <c r="D138" s="822" t="s">
        <v>1396</v>
      </c>
      <c r="E138" s="672" t="s">
        <v>786</v>
      </c>
      <c r="F138" s="705" t="s">
        <v>21</v>
      </c>
      <c r="G138" s="693" t="s">
        <v>8</v>
      </c>
      <c r="H138" s="392" t="s">
        <v>811</v>
      </c>
      <c r="I138" s="672" t="s">
        <v>119</v>
      </c>
      <c r="J138" s="672" t="s">
        <v>1397</v>
      </c>
      <c r="K138" s="693">
        <v>2.5000000000000001E-2</v>
      </c>
      <c r="L138" s="701"/>
      <c r="M138" s="646">
        <v>223</v>
      </c>
      <c r="N138" s="702" t="e">
        <f t="shared" si="6"/>
        <v>#DIV/0!</v>
      </c>
      <c r="O138" s="837" t="s">
        <v>1518</v>
      </c>
    </row>
    <row r="139" spans="1:15" s="703" customFormat="1" ht="25.5">
      <c r="A139" s="861" t="s">
        <v>365</v>
      </c>
      <c r="B139" s="701" t="s">
        <v>365</v>
      </c>
      <c r="C139" s="549">
        <v>2014</v>
      </c>
      <c r="D139" s="822" t="s">
        <v>1396</v>
      </c>
      <c r="E139" s="672" t="s">
        <v>786</v>
      </c>
      <c r="F139" s="705" t="s">
        <v>21</v>
      </c>
      <c r="G139" s="693" t="s">
        <v>8</v>
      </c>
      <c r="H139" s="392" t="s">
        <v>811</v>
      </c>
      <c r="I139" s="672" t="s">
        <v>1405</v>
      </c>
      <c r="J139" s="672" t="s">
        <v>1397</v>
      </c>
      <c r="K139" s="693">
        <v>2.5000000000000001E-2</v>
      </c>
      <c r="L139" s="701"/>
      <c r="M139" s="646">
        <v>223</v>
      </c>
      <c r="N139" s="702" t="e">
        <f t="shared" si="6"/>
        <v>#DIV/0!</v>
      </c>
      <c r="O139" s="837" t="s">
        <v>1518</v>
      </c>
    </row>
    <row r="140" spans="1:15" s="703" customFormat="1" ht="25.5">
      <c r="A140" s="861" t="s">
        <v>365</v>
      </c>
      <c r="B140" s="701" t="s">
        <v>365</v>
      </c>
      <c r="C140" s="549">
        <v>2014</v>
      </c>
      <c r="D140" s="822" t="s">
        <v>1396</v>
      </c>
      <c r="E140" s="672" t="s">
        <v>786</v>
      </c>
      <c r="F140" s="705" t="s">
        <v>21</v>
      </c>
      <c r="G140" s="693" t="s">
        <v>8</v>
      </c>
      <c r="H140" s="392" t="s">
        <v>811</v>
      </c>
      <c r="I140" s="695" t="s">
        <v>1407</v>
      </c>
      <c r="J140" s="672" t="s">
        <v>1397</v>
      </c>
      <c r="K140" s="693">
        <v>2.5000000000000001E-2</v>
      </c>
      <c r="L140" s="701"/>
      <c r="M140" s="646">
        <v>223</v>
      </c>
      <c r="N140" s="702" t="e">
        <f t="shared" si="6"/>
        <v>#DIV/0!</v>
      </c>
      <c r="O140" s="837" t="s">
        <v>1518</v>
      </c>
    </row>
    <row r="141" spans="1:15" s="703" customFormat="1" ht="25.5">
      <c r="A141" s="861" t="s">
        <v>365</v>
      </c>
      <c r="B141" s="701" t="s">
        <v>365</v>
      </c>
      <c r="C141" s="549">
        <v>2014</v>
      </c>
      <c r="D141" s="822" t="s">
        <v>1396</v>
      </c>
      <c r="E141" s="672" t="s">
        <v>786</v>
      </c>
      <c r="F141" s="705" t="s">
        <v>21</v>
      </c>
      <c r="G141" s="693" t="s">
        <v>8</v>
      </c>
      <c r="H141" s="392" t="s">
        <v>811</v>
      </c>
      <c r="I141" s="672" t="s">
        <v>1408</v>
      </c>
      <c r="J141" s="672" t="s">
        <v>1397</v>
      </c>
      <c r="K141" s="693">
        <v>2.5000000000000001E-2</v>
      </c>
      <c r="L141" s="701"/>
      <c r="M141" s="646">
        <v>0</v>
      </c>
      <c r="N141" s="702" t="e">
        <f t="shared" si="6"/>
        <v>#DIV/0!</v>
      </c>
      <c r="O141" s="837" t="s">
        <v>1518</v>
      </c>
    </row>
    <row r="142" spans="1:15" s="703" customFormat="1" ht="25.5">
      <c r="A142" s="861" t="s">
        <v>365</v>
      </c>
      <c r="B142" s="701" t="s">
        <v>365</v>
      </c>
      <c r="C142" s="549">
        <v>2014</v>
      </c>
      <c r="D142" s="822" t="s">
        <v>1396</v>
      </c>
      <c r="E142" s="672" t="s">
        <v>786</v>
      </c>
      <c r="F142" s="705" t="s">
        <v>21</v>
      </c>
      <c r="G142" s="693" t="s">
        <v>8</v>
      </c>
      <c r="H142" s="392" t="s">
        <v>811</v>
      </c>
      <c r="I142" s="672" t="s">
        <v>1517</v>
      </c>
      <c r="J142" s="672" t="s">
        <v>1397</v>
      </c>
      <c r="K142" s="693">
        <v>2.5000000000000001E-2</v>
      </c>
      <c r="L142" s="701"/>
      <c r="M142" s="646">
        <v>223</v>
      </c>
      <c r="N142" s="702" t="e">
        <f t="shared" si="6"/>
        <v>#DIV/0!</v>
      </c>
      <c r="O142" s="837" t="s">
        <v>1518</v>
      </c>
    </row>
    <row r="143" spans="1:15" s="703" customFormat="1" ht="25.5">
      <c r="A143" s="861" t="s">
        <v>365</v>
      </c>
      <c r="B143" s="701" t="s">
        <v>365</v>
      </c>
      <c r="C143" s="549">
        <v>2014</v>
      </c>
      <c r="D143" s="862" t="s">
        <v>837</v>
      </c>
      <c r="E143" s="855" t="s">
        <v>788</v>
      </c>
      <c r="F143" s="705" t="s">
        <v>21</v>
      </c>
      <c r="G143" s="693" t="s">
        <v>8</v>
      </c>
      <c r="H143" s="392" t="s">
        <v>68</v>
      </c>
      <c r="I143" s="672" t="s">
        <v>119</v>
      </c>
      <c r="J143" s="695" t="s">
        <v>1419</v>
      </c>
      <c r="K143" s="693">
        <v>2.5000000000000001E-2</v>
      </c>
      <c r="L143" s="701">
        <v>720</v>
      </c>
      <c r="M143" s="646">
        <v>818</v>
      </c>
      <c r="N143" s="702">
        <f t="shared" ref="N143:N146" si="9">M143/L143</f>
        <v>1.1361111111111111</v>
      </c>
      <c r="O143" s="632"/>
    </row>
    <row r="144" spans="1:15" s="703" customFormat="1" ht="25.5">
      <c r="A144" s="861" t="s">
        <v>365</v>
      </c>
      <c r="B144" s="701" t="s">
        <v>365</v>
      </c>
      <c r="C144" s="549">
        <v>2014</v>
      </c>
      <c r="D144" s="704" t="s">
        <v>837</v>
      </c>
      <c r="E144" s="672" t="s">
        <v>788</v>
      </c>
      <c r="F144" s="863" t="s">
        <v>21</v>
      </c>
      <c r="G144" s="693" t="s">
        <v>8</v>
      </c>
      <c r="H144" s="392" t="s">
        <v>68</v>
      </c>
      <c r="I144" s="672" t="s">
        <v>1405</v>
      </c>
      <c r="J144" s="695" t="s">
        <v>1419</v>
      </c>
      <c r="K144" s="693">
        <v>2.5000000000000001E-2</v>
      </c>
      <c r="L144" s="701">
        <v>720</v>
      </c>
      <c r="M144" s="646">
        <v>818</v>
      </c>
      <c r="N144" s="702">
        <f t="shared" si="9"/>
        <v>1.1361111111111111</v>
      </c>
      <c r="O144" s="632"/>
    </row>
    <row r="145" spans="1:15" s="703" customFormat="1" ht="25.5">
      <c r="A145" s="861" t="s">
        <v>365</v>
      </c>
      <c r="B145" s="701" t="s">
        <v>365</v>
      </c>
      <c r="C145" s="549">
        <v>2014</v>
      </c>
      <c r="D145" s="704" t="s">
        <v>837</v>
      </c>
      <c r="E145" s="672" t="s">
        <v>788</v>
      </c>
      <c r="F145" s="705" t="s">
        <v>21</v>
      </c>
      <c r="G145" s="693" t="s">
        <v>8</v>
      </c>
      <c r="H145" s="392" t="s">
        <v>68</v>
      </c>
      <c r="I145" s="672" t="s">
        <v>1407</v>
      </c>
      <c r="J145" s="695" t="s">
        <v>1419</v>
      </c>
      <c r="K145" s="693">
        <v>2.5000000000000001E-2</v>
      </c>
      <c r="L145" s="701">
        <v>720</v>
      </c>
      <c r="M145" s="646">
        <v>818</v>
      </c>
      <c r="N145" s="702">
        <f t="shared" si="9"/>
        <v>1.1361111111111111</v>
      </c>
      <c r="O145" s="632"/>
    </row>
    <row r="146" spans="1:15" s="703" customFormat="1" ht="25.5">
      <c r="A146" s="861" t="s">
        <v>365</v>
      </c>
      <c r="B146" s="701" t="s">
        <v>365</v>
      </c>
      <c r="C146" s="549">
        <v>2014</v>
      </c>
      <c r="D146" s="704" t="s">
        <v>837</v>
      </c>
      <c r="E146" s="672" t="s">
        <v>788</v>
      </c>
      <c r="F146" s="705" t="s">
        <v>21</v>
      </c>
      <c r="G146" s="693" t="s">
        <v>8</v>
      </c>
      <c r="H146" s="392" t="s">
        <v>68</v>
      </c>
      <c r="I146" s="672" t="s">
        <v>1404</v>
      </c>
      <c r="J146" s="695" t="s">
        <v>1419</v>
      </c>
      <c r="K146" s="693">
        <v>2.5000000000000001E-2</v>
      </c>
      <c r="L146" s="701">
        <v>720</v>
      </c>
      <c r="M146" s="646">
        <v>818</v>
      </c>
      <c r="N146" s="702">
        <f t="shared" si="9"/>
        <v>1.1361111111111111</v>
      </c>
      <c r="O146" s="632"/>
    </row>
    <row r="147" spans="1:15" s="703" customFormat="1" ht="25.5">
      <c r="A147" s="861" t="s">
        <v>365</v>
      </c>
      <c r="B147" s="701" t="s">
        <v>365</v>
      </c>
      <c r="C147" s="549">
        <v>2014</v>
      </c>
      <c r="D147" s="862" t="s">
        <v>840</v>
      </c>
      <c r="E147" s="855" t="s">
        <v>788</v>
      </c>
      <c r="F147" s="705" t="s">
        <v>21</v>
      </c>
      <c r="G147" s="693" t="s">
        <v>8</v>
      </c>
      <c r="H147" s="392" t="s">
        <v>68</v>
      </c>
      <c r="I147" s="672" t="s">
        <v>119</v>
      </c>
      <c r="J147" s="695" t="s">
        <v>1419</v>
      </c>
      <c r="K147" s="693">
        <v>2.5000000000000001E-2</v>
      </c>
      <c r="L147" s="701">
        <v>720</v>
      </c>
      <c r="M147" s="646">
        <v>899</v>
      </c>
      <c r="N147" s="702">
        <f t="shared" si="6"/>
        <v>1.2486111111111111</v>
      </c>
      <c r="O147" s="632"/>
    </row>
    <row r="148" spans="1:15" s="703" customFormat="1" ht="25.5">
      <c r="A148" s="861" t="s">
        <v>365</v>
      </c>
      <c r="B148" s="701" t="s">
        <v>365</v>
      </c>
      <c r="C148" s="549">
        <v>2014</v>
      </c>
      <c r="D148" s="704" t="s">
        <v>840</v>
      </c>
      <c r="E148" s="672" t="s">
        <v>788</v>
      </c>
      <c r="F148" s="863" t="s">
        <v>21</v>
      </c>
      <c r="G148" s="693" t="s">
        <v>8</v>
      </c>
      <c r="H148" s="392" t="s">
        <v>68</v>
      </c>
      <c r="I148" s="672" t="s">
        <v>1405</v>
      </c>
      <c r="J148" s="695" t="s">
        <v>1419</v>
      </c>
      <c r="K148" s="693">
        <v>2.5000000000000001E-2</v>
      </c>
      <c r="L148" s="701">
        <v>720</v>
      </c>
      <c r="M148" s="646">
        <v>899</v>
      </c>
      <c r="N148" s="702">
        <f t="shared" si="6"/>
        <v>1.2486111111111111</v>
      </c>
      <c r="O148" s="632"/>
    </row>
    <row r="149" spans="1:15" s="703" customFormat="1" ht="25.5">
      <c r="A149" s="861" t="s">
        <v>365</v>
      </c>
      <c r="B149" s="701" t="s">
        <v>365</v>
      </c>
      <c r="C149" s="549">
        <v>2014</v>
      </c>
      <c r="D149" s="704" t="s">
        <v>840</v>
      </c>
      <c r="E149" s="672" t="s">
        <v>788</v>
      </c>
      <c r="F149" s="705" t="s">
        <v>21</v>
      </c>
      <c r="G149" s="693" t="s">
        <v>8</v>
      </c>
      <c r="H149" s="392" t="s">
        <v>68</v>
      </c>
      <c r="I149" s="672" t="s">
        <v>1407</v>
      </c>
      <c r="J149" s="695" t="s">
        <v>1419</v>
      </c>
      <c r="K149" s="693">
        <v>2.5000000000000001E-2</v>
      </c>
      <c r="L149" s="701">
        <v>720</v>
      </c>
      <c r="M149" s="646">
        <v>899</v>
      </c>
      <c r="N149" s="702">
        <f t="shared" si="6"/>
        <v>1.2486111111111111</v>
      </c>
      <c r="O149" s="632"/>
    </row>
    <row r="150" spans="1:15" s="703" customFormat="1" ht="25.5">
      <c r="A150" s="861" t="s">
        <v>365</v>
      </c>
      <c r="B150" s="701" t="s">
        <v>365</v>
      </c>
      <c r="C150" s="549">
        <v>2014</v>
      </c>
      <c r="D150" s="704" t="s">
        <v>840</v>
      </c>
      <c r="E150" s="672" t="s">
        <v>788</v>
      </c>
      <c r="F150" s="705" t="s">
        <v>21</v>
      </c>
      <c r="G150" s="693" t="s">
        <v>8</v>
      </c>
      <c r="H150" s="392" t="s">
        <v>68</v>
      </c>
      <c r="I150" s="672" t="s">
        <v>1404</v>
      </c>
      <c r="J150" s="695" t="s">
        <v>1419</v>
      </c>
      <c r="K150" s="693">
        <v>2.5000000000000001E-2</v>
      </c>
      <c r="L150" s="701">
        <v>720</v>
      </c>
      <c r="M150" s="646">
        <v>899</v>
      </c>
      <c r="N150" s="702">
        <f t="shared" si="6"/>
        <v>1.2486111111111111</v>
      </c>
      <c r="O150" s="632"/>
    </row>
    <row r="151" spans="1:15" s="703" customFormat="1">
      <c r="A151" s="861" t="s">
        <v>365</v>
      </c>
      <c r="B151" s="701" t="s">
        <v>365</v>
      </c>
      <c r="C151" s="549">
        <v>2014</v>
      </c>
      <c r="D151" s="822" t="s">
        <v>837</v>
      </c>
      <c r="E151" s="672" t="s">
        <v>788</v>
      </c>
      <c r="F151" s="705" t="s">
        <v>21</v>
      </c>
      <c r="G151" s="693" t="s">
        <v>8</v>
      </c>
      <c r="H151" s="392" t="s">
        <v>68</v>
      </c>
      <c r="I151" s="672" t="s">
        <v>119</v>
      </c>
      <c r="J151" s="672" t="s">
        <v>1397</v>
      </c>
      <c r="K151" s="693">
        <v>2.5000000000000001E-2</v>
      </c>
      <c r="L151" s="701"/>
      <c r="M151" s="646">
        <v>208</v>
      </c>
      <c r="N151" s="702" t="e">
        <f t="shared" si="6"/>
        <v>#DIV/0!</v>
      </c>
      <c r="O151" s="837" t="s">
        <v>1518</v>
      </c>
    </row>
    <row r="152" spans="1:15" s="703" customFormat="1">
      <c r="A152" s="861" t="s">
        <v>365</v>
      </c>
      <c r="B152" s="701" t="s">
        <v>365</v>
      </c>
      <c r="C152" s="549">
        <v>2014</v>
      </c>
      <c r="D152" s="822" t="s">
        <v>837</v>
      </c>
      <c r="E152" s="672" t="s">
        <v>788</v>
      </c>
      <c r="F152" s="705" t="s">
        <v>21</v>
      </c>
      <c r="G152" s="693" t="s">
        <v>8</v>
      </c>
      <c r="H152" s="392" t="s">
        <v>68</v>
      </c>
      <c r="I152" s="672" t="s">
        <v>1405</v>
      </c>
      <c r="J152" s="672" t="s">
        <v>1397</v>
      </c>
      <c r="K152" s="693">
        <v>2.5000000000000001E-2</v>
      </c>
      <c r="L152" s="701"/>
      <c r="M152" s="646">
        <v>139</v>
      </c>
      <c r="N152" s="702" t="e">
        <f t="shared" si="6"/>
        <v>#DIV/0!</v>
      </c>
      <c r="O152" s="837" t="s">
        <v>1518</v>
      </c>
    </row>
    <row r="153" spans="1:15" s="703" customFormat="1">
      <c r="A153" s="861" t="s">
        <v>365</v>
      </c>
      <c r="B153" s="672" t="s">
        <v>365</v>
      </c>
      <c r="C153" s="549">
        <v>2014</v>
      </c>
      <c r="D153" s="822" t="s">
        <v>837</v>
      </c>
      <c r="E153" s="672" t="s">
        <v>788</v>
      </c>
      <c r="F153" s="705" t="s">
        <v>21</v>
      </c>
      <c r="G153" s="693" t="s">
        <v>8</v>
      </c>
      <c r="H153" s="392" t="s">
        <v>68</v>
      </c>
      <c r="I153" s="695" t="s">
        <v>1407</v>
      </c>
      <c r="J153" s="672" t="s">
        <v>1397</v>
      </c>
      <c r="K153" s="693">
        <v>2.5000000000000001E-2</v>
      </c>
      <c r="L153" s="701"/>
      <c r="M153" s="646">
        <v>207</v>
      </c>
      <c r="N153" s="702" t="e">
        <f t="shared" si="6"/>
        <v>#DIV/0!</v>
      </c>
      <c r="O153" s="837" t="s">
        <v>1518</v>
      </c>
    </row>
    <row r="154" spans="1:15" s="703" customFormat="1">
      <c r="A154" s="861" t="s">
        <v>365</v>
      </c>
      <c r="B154" s="672" t="s">
        <v>365</v>
      </c>
      <c r="C154" s="549">
        <v>2014</v>
      </c>
      <c r="D154" s="822" t="s">
        <v>837</v>
      </c>
      <c r="E154" s="672" t="s">
        <v>788</v>
      </c>
      <c r="F154" s="705" t="s">
        <v>21</v>
      </c>
      <c r="G154" s="693" t="s">
        <v>8</v>
      </c>
      <c r="H154" s="392" t="s">
        <v>68</v>
      </c>
      <c r="I154" s="672" t="s">
        <v>1408</v>
      </c>
      <c r="J154" s="672" t="s">
        <v>1397</v>
      </c>
      <c r="K154" s="693">
        <v>2.5000000000000001E-2</v>
      </c>
      <c r="L154" s="701"/>
      <c r="M154" s="646">
        <v>0</v>
      </c>
      <c r="N154" s="702" t="e">
        <f t="shared" si="6"/>
        <v>#DIV/0!</v>
      </c>
      <c r="O154" s="837" t="s">
        <v>1518</v>
      </c>
    </row>
    <row r="155" spans="1:15" s="703" customFormat="1">
      <c r="A155" s="861" t="s">
        <v>365</v>
      </c>
      <c r="B155" s="672" t="s">
        <v>365</v>
      </c>
      <c r="C155" s="549">
        <v>2014</v>
      </c>
      <c r="D155" s="822" t="s">
        <v>837</v>
      </c>
      <c r="E155" s="672" t="s">
        <v>788</v>
      </c>
      <c r="F155" s="705" t="s">
        <v>21</v>
      </c>
      <c r="G155" s="693" t="s">
        <v>8</v>
      </c>
      <c r="H155" s="392" t="s">
        <v>68</v>
      </c>
      <c r="I155" s="672" t="s">
        <v>1404</v>
      </c>
      <c r="J155" s="672" t="s">
        <v>1397</v>
      </c>
      <c r="K155" s="693">
        <v>2.5000000000000001E-2</v>
      </c>
      <c r="L155" s="701"/>
      <c r="M155" s="646">
        <v>204</v>
      </c>
      <c r="N155" s="702" t="e">
        <f t="shared" si="6"/>
        <v>#DIV/0!</v>
      </c>
      <c r="O155" s="837" t="s">
        <v>1518</v>
      </c>
    </row>
    <row r="156" spans="1:15" s="703" customFormat="1" ht="25.5">
      <c r="A156" s="861" t="s">
        <v>365</v>
      </c>
      <c r="B156" s="701" t="s">
        <v>365</v>
      </c>
      <c r="C156" s="549">
        <v>2014</v>
      </c>
      <c r="D156" s="704" t="s">
        <v>85</v>
      </c>
      <c r="E156" s="672" t="s">
        <v>786</v>
      </c>
      <c r="F156" s="705" t="s">
        <v>21</v>
      </c>
      <c r="G156" s="693" t="s">
        <v>8</v>
      </c>
      <c r="H156" s="392" t="s">
        <v>68</v>
      </c>
      <c r="I156" s="672" t="s">
        <v>119</v>
      </c>
      <c r="J156" s="695" t="s">
        <v>1419</v>
      </c>
      <c r="K156" s="693">
        <v>2.5000000000000001E-2</v>
      </c>
      <c r="L156" s="701">
        <v>3100</v>
      </c>
      <c r="M156" s="646">
        <v>3195</v>
      </c>
      <c r="N156" s="702">
        <f t="shared" ref="N156:N184" si="10">M156/L156</f>
        <v>1.0306451612903227</v>
      </c>
      <c r="O156" s="632"/>
    </row>
    <row r="157" spans="1:15" s="703" customFormat="1" ht="25.5">
      <c r="A157" s="861" t="s">
        <v>365</v>
      </c>
      <c r="B157" s="701" t="s">
        <v>365</v>
      </c>
      <c r="C157" s="549">
        <v>2014</v>
      </c>
      <c r="D157" s="704" t="s">
        <v>85</v>
      </c>
      <c r="E157" s="672" t="s">
        <v>786</v>
      </c>
      <c r="F157" s="705" t="s">
        <v>21</v>
      </c>
      <c r="G157" s="693" t="s">
        <v>8</v>
      </c>
      <c r="H157" s="392" t="s">
        <v>68</v>
      </c>
      <c r="I157" s="672" t="s">
        <v>1405</v>
      </c>
      <c r="J157" s="695" t="s">
        <v>1419</v>
      </c>
      <c r="K157" s="693">
        <v>2.5000000000000001E-2</v>
      </c>
      <c r="L157" s="701">
        <v>3100</v>
      </c>
      <c r="M157" s="646">
        <v>3195</v>
      </c>
      <c r="N157" s="702">
        <f t="shared" si="10"/>
        <v>1.0306451612903227</v>
      </c>
      <c r="O157" s="632"/>
    </row>
    <row r="158" spans="1:15" s="703" customFormat="1" ht="25.5">
      <c r="A158" s="861" t="s">
        <v>365</v>
      </c>
      <c r="B158" s="701" t="s">
        <v>365</v>
      </c>
      <c r="C158" s="549">
        <v>2014</v>
      </c>
      <c r="D158" s="704" t="s">
        <v>85</v>
      </c>
      <c r="E158" s="672" t="s">
        <v>786</v>
      </c>
      <c r="F158" s="705" t="s">
        <v>21</v>
      </c>
      <c r="G158" s="693" t="s">
        <v>8</v>
      </c>
      <c r="H158" s="392" t="s">
        <v>68</v>
      </c>
      <c r="I158" s="672" t="s">
        <v>1407</v>
      </c>
      <c r="J158" s="695" t="s">
        <v>1419</v>
      </c>
      <c r="K158" s="693">
        <v>2.5000000000000001E-2</v>
      </c>
      <c r="L158" s="701">
        <v>3100</v>
      </c>
      <c r="M158" s="646">
        <v>3195</v>
      </c>
      <c r="N158" s="702">
        <f t="shared" si="10"/>
        <v>1.0306451612903227</v>
      </c>
      <c r="O158" s="632"/>
    </row>
    <row r="159" spans="1:15" s="703" customFormat="1" ht="25.5">
      <c r="A159" s="861" t="s">
        <v>365</v>
      </c>
      <c r="B159" s="701" t="s">
        <v>365</v>
      </c>
      <c r="C159" s="549">
        <v>2014</v>
      </c>
      <c r="D159" s="704" t="s">
        <v>85</v>
      </c>
      <c r="E159" s="672" t="s">
        <v>786</v>
      </c>
      <c r="F159" s="705" t="s">
        <v>21</v>
      </c>
      <c r="G159" s="693" t="s">
        <v>8</v>
      </c>
      <c r="H159" s="392" t="s">
        <v>68</v>
      </c>
      <c r="I159" s="672" t="s">
        <v>1404</v>
      </c>
      <c r="J159" s="695" t="s">
        <v>1419</v>
      </c>
      <c r="K159" s="693">
        <v>2.5000000000000001E-2</v>
      </c>
      <c r="L159" s="701">
        <v>3100</v>
      </c>
      <c r="M159" s="646">
        <v>3195</v>
      </c>
      <c r="N159" s="702">
        <f t="shared" si="10"/>
        <v>1.0306451612903227</v>
      </c>
      <c r="O159" s="632"/>
    </row>
    <row r="160" spans="1:15" s="703" customFormat="1" ht="25.5">
      <c r="A160" s="861" t="s">
        <v>365</v>
      </c>
      <c r="B160" s="864" t="s">
        <v>365</v>
      </c>
      <c r="C160" s="549">
        <v>2014</v>
      </c>
      <c r="D160" s="697" t="s">
        <v>1402</v>
      </c>
      <c r="E160" s="672" t="s">
        <v>786</v>
      </c>
      <c r="F160" s="705" t="s">
        <v>21</v>
      </c>
      <c r="G160" s="693" t="s">
        <v>8</v>
      </c>
      <c r="H160" s="392" t="s">
        <v>68</v>
      </c>
      <c r="I160" s="672" t="s">
        <v>119</v>
      </c>
      <c r="J160" s="672" t="s">
        <v>1420</v>
      </c>
      <c r="K160" s="693">
        <v>2.5000000000000001E-2</v>
      </c>
      <c r="L160" s="701"/>
      <c r="M160" s="646">
        <v>791</v>
      </c>
      <c r="N160" s="702" t="e">
        <f t="shared" si="10"/>
        <v>#DIV/0!</v>
      </c>
      <c r="O160" s="632"/>
    </row>
    <row r="161" spans="1:15" s="703" customFormat="1" ht="25.5">
      <c r="A161" s="861" t="s">
        <v>365</v>
      </c>
      <c r="B161" s="701" t="s">
        <v>365</v>
      </c>
      <c r="C161" s="549">
        <v>2014</v>
      </c>
      <c r="D161" s="865" t="s">
        <v>1402</v>
      </c>
      <c r="E161" s="855" t="s">
        <v>786</v>
      </c>
      <c r="F161" s="705" t="s">
        <v>21</v>
      </c>
      <c r="G161" s="693" t="s">
        <v>8</v>
      </c>
      <c r="H161" s="392" t="s">
        <v>68</v>
      </c>
      <c r="I161" s="672" t="s">
        <v>1405</v>
      </c>
      <c r="J161" s="672" t="s">
        <v>1420</v>
      </c>
      <c r="K161" s="693">
        <v>2.5000000000000001E-2</v>
      </c>
      <c r="L161" s="701"/>
      <c r="M161" s="646">
        <v>727</v>
      </c>
      <c r="N161" s="702" t="e">
        <f t="shared" si="10"/>
        <v>#DIV/0!</v>
      </c>
      <c r="O161" s="632"/>
    </row>
    <row r="162" spans="1:15" s="703" customFormat="1" ht="25.5">
      <c r="A162" s="861" t="s">
        <v>365</v>
      </c>
      <c r="B162" s="701" t="s">
        <v>365</v>
      </c>
      <c r="C162" s="549">
        <v>2014</v>
      </c>
      <c r="D162" s="865" t="s">
        <v>1402</v>
      </c>
      <c r="E162" s="855" t="s">
        <v>786</v>
      </c>
      <c r="F162" s="705" t="s">
        <v>21</v>
      </c>
      <c r="G162" s="693" t="s">
        <v>8</v>
      </c>
      <c r="H162" s="392" t="s">
        <v>68</v>
      </c>
      <c r="I162" s="695" t="s">
        <v>1407</v>
      </c>
      <c r="J162" s="672" t="s">
        <v>1420</v>
      </c>
      <c r="K162" s="693">
        <v>2.5000000000000001E-2</v>
      </c>
      <c r="L162" s="701"/>
      <c r="M162" s="646">
        <v>776</v>
      </c>
      <c r="N162" s="702" t="e">
        <f t="shared" si="10"/>
        <v>#DIV/0!</v>
      </c>
      <c r="O162" s="632"/>
    </row>
    <row r="163" spans="1:15" s="703" customFormat="1" ht="25.5">
      <c r="A163" s="861" t="s">
        <v>365</v>
      </c>
      <c r="B163" s="701" t="s">
        <v>365</v>
      </c>
      <c r="C163" s="549">
        <v>2014</v>
      </c>
      <c r="D163" s="865" t="s">
        <v>1402</v>
      </c>
      <c r="E163" s="855" t="s">
        <v>786</v>
      </c>
      <c r="F163" s="705" t="s">
        <v>21</v>
      </c>
      <c r="G163" s="693" t="s">
        <v>8</v>
      </c>
      <c r="H163" s="392" t="s">
        <v>68</v>
      </c>
      <c r="I163" s="695" t="s">
        <v>1408</v>
      </c>
      <c r="J163" s="672" t="s">
        <v>1420</v>
      </c>
      <c r="K163" s="693">
        <v>2.5000000000000001E-2</v>
      </c>
      <c r="L163" s="701"/>
      <c r="M163" s="646">
        <v>0</v>
      </c>
      <c r="N163" s="702" t="e">
        <f t="shared" ref="N163" si="11">M163/L163</f>
        <v>#DIV/0!</v>
      </c>
      <c r="O163" s="632"/>
    </row>
    <row r="164" spans="1:15" s="703" customFormat="1" ht="25.5">
      <c r="A164" s="861" t="s">
        <v>365</v>
      </c>
      <c r="B164" s="701" t="s">
        <v>365</v>
      </c>
      <c r="C164" s="549">
        <v>2014</v>
      </c>
      <c r="D164" s="697" t="s">
        <v>1402</v>
      </c>
      <c r="E164" s="672" t="s">
        <v>786</v>
      </c>
      <c r="F164" s="705" t="s">
        <v>21</v>
      </c>
      <c r="G164" s="693" t="s">
        <v>8</v>
      </c>
      <c r="H164" s="392" t="s">
        <v>68</v>
      </c>
      <c r="I164" s="695" t="s">
        <v>1404</v>
      </c>
      <c r="J164" s="672" t="s">
        <v>1420</v>
      </c>
      <c r="K164" s="693">
        <v>2.5000000000000001E-2</v>
      </c>
      <c r="L164" s="701"/>
      <c r="M164" s="646">
        <v>772</v>
      </c>
      <c r="N164" s="702" t="e">
        <f t="shared" si="10"/>
        <v>#DIV/0!</v>
      </c>
      <c r="O164" s="632"/>
    </row>
    <row r="165" spans="1:15" s="703" customFormat="1">
      <c r="A165" s="861" t="s">
        <v>365</v>
      </c>
      <c r="B165" s="701" t="s">
        <v>365</v>
      </c>
      <c r="C165" s="549">
        <v>2014</v>
      </c>
      <c r="D165" s="822" t="s">
        <v>1402</v>
      </c>
      <c r="E165" s="672" t="s">
        <v>786</v>
      </c>
      <c r="F165" s="705" t="s">
        <v>21</v>
      </c>
      <c r="G165" s="693" t="s">
        <v>8</v>
      </c>
      <c r="H165" s="392" t="s">
        <v>68</v>
      </c>
      <c r="I165" s="672" t="s">
        <v>119</v>
      </c>
      <c r="J165" s="672" t="s">
        <v>1397</v>
      </c>
      <c r="K165" s="693">
        <v>2.5000000000000001E-2</v>
      </c>
      <c r="L165" s="701"/>
      <c r="M165" s="646">
        <v>1438</v>
      </c>
      <c r="N165" s="702" t="e">
        <f t="shared" si="10"/>
        <v>#DIV/0!</v>
      </c>
      <c r="O165" s="837" t="s">
        <v>1518</v>
      </c>
    </row>
    <row r="166" spans="1:15" s="703" customFormat="1">
      <c r="A166" s="861" t="s">
        <v>365</v>
      </c>
      <c r="B166" s="701" t="s">
        <v>365</v>
      </c>
      <c r="C166" s="549">
        <v>2014</v>
      </c>
      <c r="D166" s="822" t="s">
        <v>1402</v>
      </c>
      <c r="E166" s="672" t="s">
        <v>786</v>
      </c>
      <c r="F166" s="705" t="s">
        <v>21</v>
      </c>
      <c r="G166" s="693" t="s">
        <v>8</v>
      </c>
      <c r="H166" s="392" t="s">
        <v>68</v>
      </c>
      <c r="I166" s="672" t="s">
        <v>1405</v>
      </c>
      <c r="J166" s="672" t="s">
        <v>1397</v>
      </c>
      <c r="K166" s="693">
        <v>2.5000000000000001E-2</v>
      </c>
      <c r="L166" s="701"/>
      <c r="M166" s="646">
        <v>599</v>
      </c>
      <c r="N166" s="702" t="e">
        <f t="shared" si="10"/>
        <v>#DIV/0!</v>
      </c>
      <c r="O166" s="837" t="s">
        <v>1518</v>
      </c>
    </row>
    <row r="167" spans="1:15" s="703" customFormat="1">
      <c r="A167" s="861" t="s">
        <v>365</v>
      </c>
      <c r="B167" s="701" t="s">
        <v>365</v>
      </c>
      <c r="C167" s="549">
        <v>2014</v>
      </c>
      <c r="D167" s="822" t="s">
        <v>1402</v>
      </c>
      <c r="E167" s="672" t="s">
        <v>786</v>
      </c>
      <c r="F167" s="705" t="s">
        <v>21</v>
      </c>
      <c r="G167" s="693" t="s">
        <v>8</v>
      </c>
      <c r="H167" s="392" t="s">
        <v>68</v>
      </c>
      <c r="I167" s="672" t="s">
        <v>1407</v>
      </c>
      <c r="J167" s="672" t="s">
        <v>1397</v>
      </c>
      <c r="K167" s="693">
        <v>2.5000000000000001E-2</v>
      </c>
      <c r="L167" s="701"/>
      <c r="M167" s="646">
        <v>0</v>
      </c>
      <c r="N167" s="702" t="e">
        <f t="shared" si="10"/>
        <v>#DIV/0!</v>
      </c>
      <c r="O167" s="837" t="s">
        <v>1518</v>
      </c>
    </row>
    <row r="168" spans="1:15" s="703" customFormat="1">
      <c r="A168" s="861" t="s">
        <v>365</v>
      </c>
      <c r="B168" s="701" t="s">
        <v>365</v>
      </c>
      <c r="C168" s="549">
        <v>2014</v>
      </c>
      <c r="D168" s="822" t="s">
        <v>1402</v>
      </c>
      <c r="E168" s="672" t="s">
        <v>786</v>
      </c>
      <c r="F168" s="705" t="s">
        <v>21</v>
      </c>
      <c r="G168" s="693" t="s">
        <v>8</v>
      </c>
      <c r="H168" s="392" t="s">
        <v>68</v>
      </c>
      <c r="I168" s="672" t="s">
        <v>1408</v>
      </c>
      <c r="J168" s="672" t="s">
        <v>1397</v>
      </c>
      <c r="K168" s="693">
        <v>2.5000000000000001E-2</v>
      </c>
      <c r="L168" s="701"/>
      <c r="M168" s="646">
        <v>1438</v>
      </c>
      <c r="N168" s="702" t="e">
        <f t="shared" si="10"/>
        <v>#DIV/0!</v>
      </c>
      <c r="O168" s="837" t="s">
        <v>1518</v>
      </c>
    </row>
    <row r="169" spans="1:15" s="703" customFormat="1">
      <c r="A169" s="861" t="s">
        <v>365</v>
      </c>
      <c r="B169" s="701" t="s">
        <v>365</v>
      </c>
      <c r="C169" s="549">
        <v>2014</v>
      </c>
      <c r="D169" s="866" t="s">
        <v>1402</v>
      </c>
      <c r="E169" s="851" t="s">
        <v>786</v>
      </c>
      <c r="F169" s="392" t="s">
        <v>21</v>
      </c>
      <c r="G169" s="867" t="s">
        <v>8</v>
      </c>
      <c r="H169" s="868" t="s">
        <v>68</v>
      </c>
      <c r="I169" s="708" t="s">
        <v>1404</v>
      </c>
      <c r="J169" s="855" t="s">
        <v>1397</v>
      </c>
      <c r="K169" s="869">
        <v>2.5000000000000001E-2</v>
      </c>
      <c r="L169" s="695"/>
      <c r="M169" s="646">
        <v>1190</v>
      </c>
      <c r="N169" s="702" t="e">
        <f t="shared" si="10"/>
        <v>#DIV/0!</v>
      </c>
      <c r="O169" s="837" t="s">
        <v>1518</v>
      </c>
    </row>
    <row r="170" spans="1:15" s="703" customFormat="1" ht="38.25">
      <c r="A170" s="861" t="s">
        <v>365</v>
      </c>
      <c r="B170" s="701" t="s">
        <v>365</v>
      </c>
      <c r="C170" s="549">
        <v>2014</v>
      </c>
      <c r="D170" s="704" t="s">
        <v>817</v>
      </c>
      <c r="E170" s="672" t="s">
        <v>788</v>
      </c>
      <c r="F170" s="392" t="s">
        <v>23</v>
      </c>
      <c r="G170" s="693" t="s">
        <v>8</v>
      </c>
      <c r="H170" s="392" t="s">
        <v>818</v>
      </c>
      <c r="I170" s="695" t="s">
        <v>119</v>
      </c>
      <c r="J170" s="695" t="s">
        <v>1419</v>
      </c>
      <c r="K170" s="549">
        <v>2.5000000000000001E-2</v>
      </c>
      <c r="L170" s="695">
        <v>2500</v>
      </c>
      <c r="M170" s="646">
        <v>2500</v>
      </c>
      <c r="N170" s="702">
        <f t="shared" si="10"/>
        <v>1</v>
      </c>
      <c r="O170" s="632"/>
    </row>
    <row r="171" spans="1:15" s="703" customFormat="1" ht="38.25">
      <c r="A171" s="861" t="s">
        <v>365</v>
      </c>
      <c r="B171" s="701" t="s">
        <v>365</v>
      </c>
      <c r="C171" s="549">
        <v>2014</v>
      </c>
      <c r="D171" s="857" t="s">
        <v>817</v>
      </c>
      <c r="E171" s="851" t="s">
        <v>788</v>
      </c>
      <c r="F171" s="392" t="s">
        <v>23</v>
      </c>
      <c r="G171" s="693" t="s">
        <v>8</v>
      </c>
      <c r="H171" s="392" t="s">
        <v>818</v>
      </c>
      <c r="I171" s="695" t="s">
        <v>1405</v>
      </c>
      <c r="J171" s="695" t="s">
        <v>1419</v>
      </c>
      <c r="K171" s="549">
        <v>2.5000000000000001E-2</v>
      </c>
      <c r="L171" s="695">
        <v>2500</v>
      </c>
      <c r="M171" s="646">
        <v>2500</v>
      </c>
      <c r="N171" s="702">
        <f t="shared" si="10"/>
        <v>1</v>
      </c>
      <c r="O171" s="632"/>
    </row>
    <row r="172" spans="1:15" s="703" customFormat="1" ht="38.25">
      <c r="A172" s="861" t="s">
        <v>365</v>
      </c>
      <c r="B172" s="701" t="s">
        <v>365</v>
      </c>
      <c r="C172" s="549">
        <v>2014</v>
      </c>
      <c r="D172" s="704" t="s">
        <v>817</v>
      </c>
      <c r="E172" s="672" t="s">
        <v>788</v>
      </c>
      <c r="F172" s="392" t="s">
        <v>23</v>
      </c>
      <c r="G172" s="693" t="s">
        <v>8</v>
      </c>
      <c r="H172" s="392" t="s">
        <v>818</v>
      </c>
      <c r="I172" s="695" t="s">
        <v>1407</v>
      </c>
      <c r="J172" s="695" t="s">
        <v>1419</v>
      </c>
      <c r="K172" s="549">
        <v>2.5000000000000001E-2</v>
      </c>
      <c r="L172" s="695">
        <v>2500</v>
      </c>
      <c r="M172" s="646">
        <v>2500</v>
      </c>
      <c r="N172" s="702">
        <f t="shared" si="10"/>
        <v>1</v>
      </c>
      <c r="O172" s="632"/>
    </row>
    <row r="173" spans="1:15" s="703" customFormat="1" ht="38.25">
      <c r="A173" s="861" t="s">
        <v>365</v>
      </c>
      <c r="B173" s="701" t="s">
        <v>365</v>
      </c>
      <c r="C173" s="549">
        <v>2014</v>
      </c>
      <c r="D173" s="704" t="s">
        <v>817</v>
      </c>
      <c r="E173" s="672" t="s">
        <v>788</v>
      </c>
      <c r="F173" s="392" t="s">
        <v>23</v>
      </c>
      <c r="G173" s="693" t="s">
        <v>8</v>
      </c>
      <c r="H173" s="392" t="s">
        <v>818</v>
      </c>
      <c r="I173" s="695" t="s">
        <v>1404</v>
      </c>
      <c r="J173" s="695" t="s">
        <v>1419</v>
      </c>
      <c r="K173" s="549">
        <v>2.5000000000000001E-2</v>
      </c>
      <c r="L173" s="695">
        <v>2500</v>
      </c>
      <c r="M173" s="646">
        <v>2500</v>
      </c>
      <c r="N173" s="702">
        <f t="shared" si="10"/>
        <v>1</v>
      </c>
      <c r="O173" s="632"/>
    </row>
    <row r="174" spans="1:15" s="703" customFormat="1" ht="25.5">
      <c r="A174" s="861" t="s">
        <v>365</v>
      </c>
      <c r="B174" s="701" t="s">
        <v>365</v>
      </c>
      <c r="C174" s="549">
        <v>2014</v>
      </c>
      <c r="D174" s="704" t="s">
        <v>817</v>
      </c>
      <c r="E174" s="672" t="s">
        <v>786</v>
      </c>
      <c r="F174" s="392" t="s">
        <v>21</v>
      </c>
      <c r="G174" s="693" t="s">
        <v>8</v>
      </c>
      <c r="H174" s="392" t="s">
        <v>811</v>
      </c>
      <c r="I174" s="695" t="s">
        <v>1409</v>
      </c>
      <c r="J174" s="672" t="s">
        <v>1397</v>
      </c>
      <c r="K174" s="549">
        <v>2.5000000000000001E-2</v>
      </c>
      <c r="L174" s="695"/>
      <c r="M174" s="646">
        <v>0</v>
      </c>
      <c r="N174" s="702" t="e">
        <f t="shared" si="10"/>
        <v>#DIV/0!</v>
      </c>
      <c r="O174" s="837" t="s">
        <v>1519</v>
      </c>
    </row>
    <row r="175" spans="1:15" s="703" customFormat="1" ht="25.5">
      <c r="A175" s="870" t="s">
        <v>365</v>
      </c>
      <c r="B175" s="871" t="s">
        <v>365</v>
      </c>
      <c r="C175" s="836">
        <v>2014</v>
      </c>
      <c r="D175" s="857" t="s">
        <v>817</v>
      </c>
      <c r="E175" s="851" t="s">
        <v>786</v>
      </c>
      <c r="F175" s="707" t="s">
        <v>21</v>
      </c>
      <c r="G175" s="694" t="s">
        <v>8</v>
      </c>
      <c r="H175" s="707" t="s">
        <v>811</v>
      </c>
      <c r="I175" s="696" t="s">
        <v>1411</v>
      </c>
      <c r="J175" s="851" t="s">
        <v>1397</v>
      </c>
      <c r="K175" s="836">
        <v>2.5000000000000001E-2</v>
      </c>
      <c r="L175" s="696"/>
      <c r="M175" s="696">
        <v>0</v>
      </c>
      <c r="N175" s="872" t="e">
        <f t="shared" si="10"/>
        <v>#DIV/0!</v>
      </c>
      <c r="O175" s="837" t="s">
        <v>1519</v>
      </c>
    </row>
    <row r="176" spans="1:15" s="137" customFormat="1" ht="38.25">
      <c r="A176" s="672" t="s">
        <v>365</v>
      </c>
      <c r="B176" s="672" t="s">
        <v>1135</v>
      </c>
      <c r="C176" s="693">
        <v>2014</v>
      </c>
      <c r="D176" s="873" t="s">
        <v>1003</v>
      </c>
      <c r="E176" s="851" t="s">
        <v>786</v>
      </c>
      <c r="F176" s="391" t="s">
        <v>1418</v>
      </c>
      <c r="G176" s="672" t="s">
        <v>782</v>
      </c>
      <c r="H176" s="646" t="s">
        <v>1535</v>
      </c>
      <c r="I176" s="672" t="s">
        <v>120</v>
      </c>
      <c r="J176" s="672" t="s">
        <v>1420</v>
      </c>
      <c r="K176" s="214"/>
      <c r="L176" s="451">
        <v>400</v>
      </c>
      <c r="M176" s="802">
        <v>29078</v>
      </c>
      <c r="N176" s="874">
        <f t="shared" si="10"/>
        <v>72.694999999999993</v>
      </c>
      <c r="O176" s="276" t="s">
        <v>1555</v>
      </c>
    </row>
    <row r="177" spans="1:15" s="137" customFormat="1" ht="38.25">
      <c r="A177" s="672" t="s">
        <v>365</v>
      </c>
      <c r="B177" s="672" t="s">
        <v>1135</v>
      </c>
      <c r="C177" s="693">
        <v>2014</v>
      </c>
      <c r="D177" s="873" t="s">
        <v>1110</v>
      </c>
      <c r="E177" s="851" t="s">
        <v>786</v>
      </c>
      <c r="F177" s="391" t="s">
        <v>1418</v>
      </c>
      <c r="G177" s="672" t="s">
        <v>782</v>
      </c>
      <c r="H177" s="646" t="s">
        <v>1535</v>
      </c>
      <c r="I177" s="672" t="s">
        <v>120</v>
      </c>
      <c r="J177" s="672" t="s">
        <v>1420</v>
      </c>
      <c r="K177" s="214"/>
      <c r="L177" s="451">
        <v>400</v>
      </c>
      <c r="M177" s="802">
        <v>5841</v>
      </c>
      <c r="N177" s="874">
        <f t="shared" si="10"/>
        <v>14.602499999999999</v>
      </c>
      <c r="O177" s="276" t="s">
        <v>1555</v>
      </c>
    </row>
    <row r="178" spans="1:15" s="137" customFormat="1" ht="38.25">
      <c r="A178" s="672" t="s">
        <v>365</v>
      </c>
      <c r="B178" s="672" t="s">
        <v>1135</v>
      </c>
      <c r="C178" s="693">
        <v>2014</v>
      </c>
      <c r="D178" s="873" t="s">
        <v>1112</v>
      </c>
      <c r="E178" s="851" t="s">
        <v>786</v>
      </c>
      <c r="F178" s="391" t="s">
        <v>1418</v>
      </c>
      <c r="G178" s="672" t="s">
        <v>782</v>
      </c>
      <c r="H178" s="646" t="s">
        <v>1535</v>
      </c>
      <c r="I178" s="672" t="s">
        <v>120</v>
      </c>
      <c r="J178" s="672" t="s">
        <v>1420</v>
      </c>
      <c r="K178" s="214"/>
      <c r="L178" s="451">
        <v>400</v>
      </c>
      <c r="M178" s="802">
        <v>536</v>
      </c>
      <c r="N178" s="874">
        <f t="shared" si="10"/>
        <v>1.34</v>
      </c>
      <c r="O178" s="276" t="s">
        <v>1555</v>
      </c>
    </row>
    <row r="179" spans="1:15" s="137" customFormat="1" ht="38.25">
      <c r="A179" s="672" t="s">
        <v>365</v>
      </c>
      <c r="B179" s="672" t="s">
        <v>1135</v>
      </c>
      <c r="C179" s="693">
        <v>2014</v>
      </c>
      <c r="D179" s="873" t="s">
        <v>1005</v>
      </c>
      <c r="E179" s="851" t="s">
        <v>786</v>
      </c>
      <c r="F179" s="391" t="s">
        <v>1418</v>
      </c>
      <c r="G179" s="672" t="s">
        <v>782</v>
      </c>
      <c r="H179" s="646" t="s">
        <v>1535</v>
      </c>
      <c r="I179" s="672" t="s">
        <v>120</v>
      </c>
      <c r="J179" s="672" t="s">
        <v>1420</v>
      </c>
      <c r="K179" s="214"/>
      <c r="L179" s="451">
        <v>400</v>
      </c>
      <c r="M179" s="802">
        <v>10019</v>
      </c>
      <c r="N179" s="874">
        <f t="shared" si="10"/>
        <v>25.047499999999999</v>
      </c>
      <c r="O179" s="276" t="s">
        <v>1555</v>
      </c>
    </row>
    <row r="180" spans="1:15" s="703" customFormat="1">
      <c r="A180" s="672" t="s">
        <v>365</v>
      </c>
      <c r="B180" s="672" t="s">
        <v>365</v>
      </c>
      <c r="C180" s="549">
        <v>2014</v>
      </c>
      <c r="D180" s="822" t="s">
        <v>88</v>
      </c>
      <c r="E180" s="672" t="s">
        <v>786</v>
      </c>
      <c r="F180" s="392" t="s">
        <v>21</v>
      </c>
      <c r="G180" s="672" t="s">
        <v>8</v>
      </c>
      <c r="H180" s="392" t="s">
        <v>68</v>
      </c>
      <c r="I180" s="695" t="s">
        <v>119</v>
      </c>
      <c r="J180" s="672" t="s">
        <v>1397</v>
      </c>
      <c r="K180" s="693">
        <v>2.5000000000000001E-2</v>
      </c>
      <c r="L180" s="672"/>
      <c r="M180" s="646">
        <v>3927</v>
      </c>
      <c r="N180" s="702" t="e">
        <f t="shared" si="10"/>
        <v>#DIV/0!</v>
      </c>
      <c r="O180" s="837" t="s">
        <v>1518</v>
      </c>
    </row>
    <row r="181" spans="1:15" s="703" customFormat="1">
      <c r="A181" s="672" t="s">
        <v>365</v>
      </c>
      <c r="B181" s="672" t="s">
        <v>365</v>
      </c>
      <c r="C181" s="549">
        <v>2014</v>
      </c>
      <c r="D181" s="822" t="s">
        <v>88</v>
      </c>
      <c r="E181" s="672" t="s">
        <v>786</v>
      </c>
      <c r="F181" s="392" t="s">
        <v>21</v>
      </c>
      <c r="G181" s="672" t="s">
        <v>8</v>
      </c>
      <c r="H181" s="392" t="s">
        <v>68</v>
      </c>
      <c r="I181" s="695" t="s">
        <v>1405</v>
      </c>
      <c r="J181" s="672" t="s">
        <v>1397</v>
      </c>
      <c r="K181" s="693">
        <v>2.5000000000000001E-2</v>
      </c>
      <c r="L181" s="672"/>
      <c r="M181" s="646">
        <v>136</v>
      </c>
      <c r="N181" s="702" t="e">
        <f t="shared" si="10"/>
        <v>#DIV/0!</v>
      </c>
      <c r="O181" s="837" t="s">
        <v>1518</v>
      </c>
    </row>
    <row r="182" spans="1:15" s="703" customFormat="1">
      <c r="A182" s="672" t="s">
        <v>365</v>
      </c>
      <c r="B182" s="672" t="s">
        <v>365</v>
      </c>
      <c r="C182" s="549">
        <v>2014</v>
      </c>
      <c r="D182" s="822" t="s">
        <v>88</v>
      </c>
      <c r="E182" s="672" t="s">
        <v>786</v>
      </c>
      <c r="F182" s="392" t="s">
        <v>21</v>
      </c>
      <c r="G182" s="672" t="s">
        <v>8</v>
      </c>
      <c r="H182" s="392" t="s">
        <v>68</v>
      </c>
      <c r="I182" s="672" t="s">
        <v>1407</v>
      </c>
      <c r="J182" s="672" t="s">
        <v>1397</v>
      </c>
      <c r="K182" s="693">
        <v>2.5000000000000001E-2</v>
      </c>
      <c r="L182" s="672"/>
      <c r="M182" s="646">
        <v>3925</v>
      </c>
      <c r="N182" s="702" t="e">
        <f t="shared" si="10"/>
        <v>#DIV/0!</v>
      </c>
      <c r="O182" s="837" t="s">
        <v>1518</v>
      </c>
    </row>
    <row r="183" spans="1:15" s="703" customFormat="1">
      <c r="A183" s="672" t="s">
        <v>365</v>
      </c>
      <c r="B183" s="672" t="s">
        <v>365</v>
      </c>
      <c r="C183" s="549">
        <v>2014</v>
      </c>
      <c r="D183" s="822" t="s">
        <v>88</v>
      </c>
      <c r="E183" s="672" t="s">
        <v>786</v>
      </c>
      <c r="F183" s="392" t="s">
        <v>21</v>
      </c>
      <c r="G183" s="672" t="s">
        <v>8</v>
      </c>
      <c r="H183" s="392" t="s">
        <v>68</v>
      </c>
      <c r="I183" s="672" t="s">
        <v>1408</v>
      </c>
      <c r="J183" s="672" t="s">
        <v>1397</v>
      </c>
      <c r="K183" s="693">
        <v>2.5000000000000001E-2</v>
      </c>
      <c r="L183" s="672"/>
      <c r="M183" s="646">
        <v>0</v>
      </c>
      <c r="N183" s="702" t="e">
        <f t="shared" si="10"/>
        <v>#DIV/0!</v>
      </c>
      <c r="O183" s="837" t="s">
        <v>1518</v>
      </c>
    </row>
    <row r="184" spans="1:15" s="703" customFormat="1">
      <c r="A184" s="672" t="s">
        <v>365</v>
      </c>
      <c r="B184" s="672" t="s">
        <v>365</v>
      </c>
      <c r="C184" s="549">
        <v>2014</v>
      </c>
      <c r="D184" s="822" t="s">
        <v>88</v>
      </c>
      <c r="E184" s="672" t="s">
        <v>786</v>
      </c>
      <c r="F184" s="392" t="s">
        <v>21</v>
      </c>
      <c r="G184" s="672" t="s">
        <v>8</v>
      </c>
      <c r="H184" s="392" t="s">
        <v>68</v>
      </c>
      <c r="I184" s="695" t="s">
        <v>1404</v>
      </c>
      <c r="J184" s="672" t="s">
        <v>1397</v>
      </c>
      <c r="K184" s="693">
        <v>2.5000000000000001E-2</v>
      </c>
      <c r="L184" s="672"/>
      <c r="M184" s="646">
        <v>3717</v>
      </c>
      <c r="N184" s="702" t="e">
        <f t="shared" si="10"/>
        <v>#DIV/0!</v>
      </c>
      <c r="O184" s="837" t="s">
        <v>1518</v>
      </c>
    </row>
    <row r="185" spans="1:15" s="703" customFormat="1">
      <c r="A185" s="672" t="s">
        <v>365</v>
      </c>
      <c r="B185" s="672" t="s">
        <v>365</v>
      </c>
      <c r="C185" s="549">
        <v>2014</v>
      </c>
      <c r="D185" s="822" t="s">
        <v>840</v>
      </c>
      <c r="E185" s="672" t="s">
        <v>788</v>
      </c>
      <c r="F185" s="392" t="s">
        <v>21</v>
      </c>
      <c r="G185" s="672" t="s">
        <v>8</v>
      </c>
      <c r="H185" s="392" t="s">
        <v>68</v>
      </c>
      <c r="I185" s="695" t="s">
        <v>119</v>
      </c>
      <c r="J185" s="672" t="s">
        <v>1397</v>
      </c>
      <c r="K185" s="693">
        <v>2.5000000000000001E-2</v>
      </c>
      <c r="L185" s="672"/>
      <c r="M185" s="646">
        <v>194</v>
      </c>
      <c r="N185" s="702" t="e">
        <f t="shared" ref="N185:N189" si="12">M185/L185</f>
        <v>#DIV/0!</v>
      </c>
      <c r="O185" s="837" t="s">
        <v>1518</v>
      </c>
    </row>
    <row r="186" spans="1:15" s="703" customFormat="1">
      <c r="A186" s="672" t="s">
        <v>365</v>
      </c>
      <c r="B186" s="672" t="s">
        <v>365</v>
      </c>
      <c r="C186" s="549">
        <v>2014</v>
      </c>
      <c r="D186" s="822" t="s">
        <v>840</v>
      </c>
      <c r="E186" s="672" t="s">
        <v>788</v>
      </c>
      <c r="F186" s="392" t="s">
        <v>21</v>
      </c>
      <c r="G186" s="672" t="s">
        <v>8</v>
      </c>
      <c r="H186" s="392" t="s">
        <v>68</v>
      </c>
      <c r="I186" s="695" t="s">
        <v>1405</v>
      </c>
      <c r="J186" s="672" t="s">
        <v>1397</v>
      </c>
      <c r="K186" s="693">
        <v>2.5000000000000001E-2</v>
      </c>
      <c r="L186" s="672"/>
      <c r="M186" s="646">
        <v>90</v>
      </c>
      <c r="N186" s="702" t="e">
        <f t="shared" si="12"/>
        <v>#DIV/0!</v>
      </c>
      <c r="O186" s="837" t="s">
        <v>1518</v>
      </c>
    </row>
    <row r="187" spans="1:15" s="703" customFormat="1">
      <c r="A187" s="672" t="s">
        <v>365</v>
      </c>
      <c r="B187" s="672" t="s">
        <v>365</v>
      </c>
      <c r="C187" s="549">
        <v>2014</v>
      </c>
      <c r="D187" s="822" t="s">
        <v>840</v>
      </c>
      <c r="E187" s="672" t="s">
        <v>788</v>
      </c>
      <c r="F187" s="392" t="s">
        <v>21</v>
      </c>
      <c r="G187" s="672" t="s">
        <v>8</v>
      </c>
      <c r="H187" s="392" t="s">
        <v>68</v>
      </c>
      <c r="I187" s="672" t="s">
        <v>1407</v>
      </c>
      <c r="J187" s="672" t="s">
        <v>1397</v>
      </c>
      <c r="K187" s="693">
        <v>2.5000000000000001E-2</v>
      </c>
      <c r="L187" s="672"/>
      <c r="M187" s="646">
        <v>194</v>
      </c>
      <c r="N187" s="702" t="e">
        <f t="shared" si="12"/>
        <v>#DIV/0!</v>
      </c>
      <c r="O187" s="837" t="s">
        <v>1518</v>
      </c>
    </row>
    <row r="188" spans="1:15" s="703" customFormat="1">
      <c r="A188" s="672" t="s">
        <v>365</v>
      </c>
      <c r="B188" s="672" t="s">
        <v>365</v>
      </c>
      <c r="C188" s="549">
        <v>2014</v>
      </c>
      <c r="D188" s="822" t="s">
        <v>840</v>
      </c>
      <c r="E188" s="672" t="s">
        <v>788</v>
      </c>
      <c r="F188" s="392" t="s">
        <v>21</v>
      </c>
      <c r="G188" s="672" t="s">
        <v>8</v>
      </c>
      <c r="H188" s="392" t="s">
        <v>68</v>
      </c>
      <c r="I188" s="672" t="s">
        <v>1408</v>
      </c>
      <c r="J188" s="672" t="s">
        <v>1397</v>
      </c>
      <c r="K188" s="693">
        <v>2.5000000000000001E-2</v>
      </c>
      <c r="L188" s="672"/>
      <c r="M188" s="646">
        <v>0</v>
      </c>
      <c r="N188" s="702" t="e">
        <f t="shared" si="12"/>
        <v>#DIV/0!</v>
      </c>
      <c r="O188" s="837" t="s">
        <v>1518</v>
      </c>
    </row>
    <row r="189" spans="1:15" s="703" customFormat="1">
      <c r="A189" s="672" t="s">
        <v>365</v>
      </c>
      <c r="B189" s="672" t="s">
        <v>365</v>
      </c>
      <c r="C189" s="549">
        <v>2014</v>
      </c>
      <c r="D189" s="822" t="s">
        <v>840</v>
      </c>
      <c r="E189" s="672" t="s">
        <v>788</v>
      </c>
      <c r="F189" s="392" t="s">
        <v>21</v>
      </c>
      <c r="G189" s="672" t="s">
        <v>8</v>
      </c>
      <c r="H189" s="392" t="s">
        <v>68</v>
      </c>
      <c r="I189" s="695" t="s">
        <v>1404</v>
      </c>
      <c r="J189" s="672" t="s">
        <v>1397</v>
      </c>
      <c r="K189" s="693">
        <v>2.5000000000000001E-2</v>
      </c>
      <c r="L189" s="672"/>
      <c r="M189" s="646">
        <v>167</v>
      </c>
      <c r="N189" s="702" t="e">
        <f t="shared" si="12"/>
        <v>#DIV/0!</v>
      </c>
      <c r="O189" s="837" t="s">
        <v>1518</v>
      </c>
    </row>
    <row r="190" spans="1:15" s="703" customFormat="1">
      <c r="A190" s="672" t="s">
        <v>365</v>
      </c>
      <c r="B190" s="672" t="s">
        <v>365</v>
      </c>
      <c r="C190" s="549">
        <v>2014</v>
      </c>
      <c r="D190" s="822" t="s">
        <v>844</v>
      </c>
      <c r="E190" s="672" t="s">
        <v>786</v>
      </c>
      <c r="F190" s="392" t="s">
        <v>21</v>
      </c>
      <c r="G190" s="672" t="s">
        <v>8</v>
      </c>
      <c r="H190" s="392" t="s">
        <v>1516</v>
      </c>
      <c r="I190" s="695" t="s">
        <v>119</v>
      </c>
      <c r="J190" s="672" t="s">
        <v>1397</v>
      </c>
      <c r="K190" s="693">
        <v>2.5000000000000001E-2</v>
      </c>
      <c r="L190" s="672"/>
      <c r="M190" s="646">
        <v>250</v>
      </c>
      <c r="N190" s="702" t="e">
        <f t="shared" ref="N190:N194" si="13">M190/L190</f>
        <v>#DIV/0!</v>
      </c>
      <c r="O190" s="837" t="s">
        <v>1518</v>
      </c>
    </row>
    <row r="191" spans="1:15" s="703" customFormat="1">
      <c r="A191" s="672" t="s">
        <v>365</v>
      </c>
      <c r="B191" s="672" t="s">
        <v>365</v>
      </c>
      <c r="C191" s="549">
        <v>2014</v>
      </c>
      <c r="D191" s="822" t="s">
        <v>844</v>
      </c>
      <c r="E191" s="672" t="s">
        <v>786</v>
      </c>
      <c r="F191" s="392" t="s">
        <v>21</v>
      </c>
      <c r="G191" s="672" t="s">
        <v>8</v>
      </c>
      <c r="H191" s="392" t="s">
        <v>1516</v>
      </c>
      <c r="I191" s="695" t="s">
        <v>1405</v>
      </c>
      <c r="J191" s="672" t="s">
        <v>1397</v>
      </c>
      <c r="K191" s="693">
        <v>2.5000000000000001E-2</v>
      </c>
      <c r="L191" s="672"/>
      <c r="M191" s="646">
        <v>248</v>
      </c>
      <c r="N191" s="702" t="e">
        <f t="shared" si="13"/>
        <v>#DIV/0!</v>
      </c>
      <c r="O191" s="837" t="s">
        <v>1518</v>
      </c>
    </row>
    <row r="192" spans="1:15" s="703" customFormat="1">
      <c r="A192" s="672" t="s">
        <v>365</v>
      </c>
      <c r="B192" s="672" t="s">
        <v>365</v>
      </c>
      <c r="C192" s="549">
        <v>2014</v>
      </c>
      <c r="D192" s="822" t="s">
        <v>844</v>
      </c>
      <c r="E192" s="672" t="s">
        <v>786</v>
      </c>
      <c r="F192" s="392" t="s">
        <v>21</v>
      </c>
      <c r="G192" s="672" t="s">
        <v>8</v>
      </c>
      <c r="H192" s="392" t="s">
        <v>1516</v>
      </c>
      <c r="I192" s="672" t="s">
        <v>1407</v>
      </c>
      <c r="J192" s="672" t="s">
        <v>1397</v>
      </c>
      <c r="K192" s="693">
        <v>2.5000000000000001E-2</v>
      </c>
      <c r="L192" s="672"/>
      <c r="M192" s="646">
        <v>248</v>
      </c>
      <c r="N192" s="702" t="e">
        <f t="shared" si="13"/>
        <v>#DIV/0!</v>
      </c>
      <c r="O192" s="837" t="s">
        <v>1518</v>
      </c>
    </row>
    <row r="193" spans="1:15" s="703" customFormat="1">
      <c r="A193" s="672" t="s">
        <v>365</v>
      </c>
      <c r="B193" s="672" t="s">
        <v>365</v>
      </c>
      <c r="C193" s="549">
        <v>2014</v>
      </c>
      <c r="D193" s="822" t="s">
        <v>844</v>
      </c>
      <c r="E193" s="672" t="s">
        <v>786</v>
      </c>
      <c r="F193" s="392" t="s">
        <v>21</v>
      </c>
      <c r="G193" s="672" t="s">
        <v>8</v>
      </c>
      <c r="H193" s="392" t="s">
        <v>1516</v>
      </c>
      <c r="I193" s="672" t="s">
        <v>1408</v>
      </c>
      <c r="J193" s="672" t="s">
        <v>1397</v>
      </c>
      <c r="K193" s="693">
        <v>2.5000000000000001E-2</v>
      </c>
      <c r="L193" s="672"/>
      <c r="M193" s="646">
        <v>0</v>
      </c>
      <c r="N193" s="702" t="e">
        <f t="shared" si="13"/>
        <v>#DIV/0!</v>
      </c>
      <c r="O193" s="837" t="s">
        <v>1518</v>
      </c>
    </row>
    <row r="194" spans="1:15" s="703" customFormat="1">
      <c r="A194" s="672" t="s">
        <v>365</v>
      </c>
      <c r="B194" s="672" t="s">
        <v>365</v>
      </c>
      <c r="C194" s="549">
        <v>2014</v>
      </c>
      <c r="D194" s="822" t="s">
        <v>844</v>
      </c>
      <c r="E194" s="672" t="s">
        <v>786</v>
      </c>
      <c r="F194" s="392" t="s">
        <v>21</v>
      </c>
      <c r="G194" s="672" t="s">
        <v>8</v>
      </c>
      <c r="H194" s="392" t="s">
        <v>1516</v>
      </c>
      <c r="I194" s="695" t="s">
        <v>1404</v>
      </c>
      <c r="J194" s="672" t="s">
        <v>1397</v>
      </c>
      <c r="K194" s="693">
        <v>2.5000000000000001E-2</v>
      </c>
      <c r="L194" s="672"/>
      <c r="M194" s="646">
        <v>250</v>
      </c>
      <c r="N194" s="702" t="e">
        <f t="shared" si="13"/>
        <v>#DIV/0!</v>
      </c>
      <c r="O194" s="837" t="s">
        <v>1518</v>
      </c>
    </row>
    <row r="195" spans="1:15" s="703" customFormat="1">
      <c r="A195" s="672" t="s">
        <v>365</v>
      </c>
      <c r="B195" s="672" t="s">
        <v>365</v>
      </c>
      <c r="C195" s="549">
        <v>2014</v>
      </c>
      <c r="D195" s="822" t="s">
        <v>1446</v>
      </c>
      <c r="E195" s="672" t="s">
        <v>788</v>
      </c>
      <c r="F195" s="392" t="s">
        <v>21</v>
      </c>
      <c r="G195" s="672" t="s">
        <v>8</v>
      </c>
      <c r="H195" s="392" t="s">
        <v>830</v>
      </c>
      <c r="I195" s="695" t="s">
        <v>119</v>
      </c>
      <c r="J195" s="672" t="s">
        <v>1397</v>
      </c>
      <c r="K195" s="693">
        <v>2.5000000000000001E-2</v>
      </c>
      <c r="L195" s="672"/>
      <c r="M195" s="646">
        <v>110</v>
      </c>
      <c r="N195" s="702" t="e">
        <f t="shared" ref="N195:N199" si="14">M195/L195</f>
        <v>#DIV/0!</v>
      </c>
      <c r="O195" s="837" t="s">
        <v>1518</v>
      </c>
    </row>
    <row r="196" spans="1:15" s="703" customFormat="1">
      <c r="A196" s="672" t="s">
        <v>365</v>
      </c>
      <c r="B196" s="672" t="s">
        <v>365</v>
      </c>
      <c r="C196" s="549">
        <v>2014</v>
      </c>
      <c r="D196" s="822" t="s">
        <v>1446</v>
      </c>
      <c r="E196" s="672" t="s">
        <v>788</v>
      </c>
      <c r="F196" s="392" t="s">
        <v>21</v>
      </c>
      <c r="G196" s="672" t="s">
        <v>8</v>
      </c>
      <c r="H196" s="392" t="s">
        <v>830</v>
      </c>
      <c r="I196" s="695" t="s">
        <v>1405</v>
      </c>
      <c r="J196" s="672" t="s">
        <v>1397</v>
      </c>
      <c r="K196" s="693">
        <v>2.5000000000000001E-2</v>
      </c>
      <c r="L196" s="672"/>
      <c r="M196" s="646">
        <v>105</v>
      </c>
      <c r="N196" s="702" t="e">
        <f t="shared" si="14"/>
        <v>#DIV/0!</v>
      </c>
      <c r="O196" s="837" t="s">
        <v>1518</v>
      </c>
    </row>
    <row r="197" spans="1:15" s="703" customFormat="1">
      <c r="A197" s="672" t="s">
        <v>365</v>
      </c>
      <c r="B197" s="672" t="s">
        <v>365</v>
      </c>
      <c r="C197" s="549">
        <v>2014</v>
      </c>
      <c r="D197" s="822" t="s">
        <v>1446</v>
      </c>
      <c r="E197" s="672" t="s">
        <v>788</v>
      </c>
      <c r="F197" s="392" t="s">
        <v>21</v>
      </c>
      <c r="G197" s="672" t="s">
        <v>8</v>
      </c>
      <c r="H197" s="392" t="s">
        <v>830</v>
      </c>
      <c r="I197" s="672" t="s">
        <v>1407</v>
      </c>
      <c r="J197" s="672" t="s">
        <v>1397</v>
      </c>
      <c r="K197" s="693">
        <v>2.5000000000000001E-2</v>
      </c>
      <c r="L197" s="672"/>
      <c r="M197" s="646">
        <v>108</v>
      </c>
      <c r="N197" s="702" t="e">
        <f t="shared" si="14"/>
        <v>#DIV/0!</v>
      </c>
      <c r="O197" s="837" t="s">
        <v>1518</v>
      </c>
    </row>
    <row r="198" spans="1:15" s="703" customFormat="1">
      <c r="A198" s="672" t="s">
        <v>365</v>
      </c>
      <c r="B198" s="672" t="s">
        <v>365</v>
      </c>
      <c r="C198" s="549">
        <v>2014</v>
      </c>
      <c r="D198" s="822" t="s">
        <v>1446</v>
      </c>
      <c r="E198" s="672" t="s">
        <v>788</v>
      </c>
      <c r="F198" s="392" t="s">
        <v>21</v>
      </c>
      <c r="G198" s="672" t="s">
        <v>8</v>
      </c>
      <c r="H198" s="392" t="s">
        <v>830</v>
      </c>
      <c r="I198" s="672" t="s">
        <v>1408</v>
      </c>
      <c r="J198" s="672" t="s">
        <v>1397</v>
      </c>
      <c r="K198" s="693">
        <v>2.5000000000000001E-2</v>
      </c>
      <c r="L198" s="672"/>
      <c r="M198" s="646">
        <v>0</v>
      </c>
      <c r="N198" s="702" t="e">
        <f t="shared" si="14"/>
        <v>#DIV/0!</v>
      </c>
      <c r="O198" s="837" t="s">
        <v>1518</v>
      </c>
    </row>
    <row r="199" spans="1:15" s="703" customFormat="1">
      <c r="A199" s="672" t="s">
        <v>365</v>
      </c>
      <c r="B199" s="672" t="s">
        <v>365</v>
      </c>
      <c r="C199" s="549">
        <v>2014</v>
      </c>
      <c r="D199" s="822" t="s">
        <v>1446</v>
      </c>
      <c r="E199" s="672" t="s">
        <v>788</v>
      </c>
      <c r="F199" s="392" t="s">
        <v>21</v>
      </c>
      <c r="G199" s="672" t="s">
        <v>8</v>
      </c>
      <c r="H199" s="392" t="s">
        <v>830</v>
      </c>
      <c r="I199" s="695" t="s">
        <v>1404</v>
      </c>
      <c r="J199" s="672" t="s">
        <v>1397</v>
      </c>
      <c r="K199" s="693">
        <v>2.5000000000000001E-2</v>
      </c>
      <c r="L199" s="672"/>
      <c r="M199" s="646">
        <v>110</v>
      </c>
      <c r="N199" s="702" t="e">
        <f t="shared" si="14"/>
        <v>#DIV/0!</v>
      </c>
      <c r="O199" s="837" t="s">
        <v>1518</v>
      </c>
    </row>
    <row r="200" spans="1:15" s="703" customFormat="1">
      <c r="A200" s="672" t="s">
        <v>365</v>
      </c>
      <c r="B200" s="672" t="s">
        <v>365</v>
      </c>
      <c r="C200" s="549">
        <v>2014</v>
      </c>
      <c r="D200" s="822" t="s">
        <v>798</v>
      </c>
      <c r="E200" s="672" t="s">
        <v>786</v>
      </c>
      <c r="F200" s="392" t="s">
        <v>21</v>
      </c>
      <c r="G200" s="672" t="s">
        <v>8</v>
      </c>
      <c r="H200" s="392" t="s">
        <v>68</v>
      </c>
      <c r="I200" s="695" t="s">
        <v>119</v>
      </c>
      <c r="J200" s="672" t="s">
        <v>1397</v>
      </c>
      <c r="K200" s="693">
        <v>2.5000000000000001E-2</v>
      </c>
      <c r="L200" s="672"/>
      <c r="M200" s="646">
        <v>247</v>
      </c>
      <c r="N200" s="702" t="e">
        <f t="shared" ref="N200:N204" si="15">M200/L200</f>
        <v>#DIV/0!</v>
      </c>
      <c r="O200" s="837" t="s">
        <v>1518</v>
      </c>
    </row>
    <row r="201" spans="1:15" s="703" customFormat="1">
      <c r="A201" s="672" t="s">
        <v>365</v>
      </c>
      <c r="B201" s="672" t="s">
        <v>365</v>
      </c>
      <c r="C201" s="549">
        <v>2014</v>
      </c>
      <c r="D201" s="822" t="s">
        <v>798</v>
      </c>
      <c r="E201" s="672" t="s">
        <v>786</v>
      </c>
      <c r="F201" s="392" t="s">
        <v>21</v>
      </c>
      <c r="G201" s="672" t="s">
        <v>8</v>
      </c>
      <c r="H201" s="392" t="s">
        <v>68</v>
      </c>
      <c r="I201" s="695" t="s">
        <v>1405</v>
      </c>
      <c r="J201" s="672" t="s">
        <v>1397</v>
      </c>
      <c r="K201" s="693">
        <v>2.5000000000000001E-2</v>
      </c>
      <c r="L201" s="672"/>
      <c r="M201" s="646">
        <v>247</v>
      </c>
      <c r="N201" s="702" t="e">
        <f t="shared" si="15"/>
        <v>#DIV/0!</v>
      </c>
      <c r="O201" s="837" t="s">
        <v>1518</v>
      </c>
    </row>
    <row r="202" spans="1:15" s="703" customFormat="1">
      <c r="A202" s="672" t="s">
        <v>365</v>
      </c>
      <c r="B202" s="672" t="s">
        <v>365</v>
      </c>
      <c r="C202" s="549">
        <v>2014</v>
      </c>
      <c r="D202" s="822" t="s">
        <v>798</v>
      </c>
      <c r="E202" s="672" t="s">
        <v>786</v>
      </c>
      <c r="F202" s="392" t="s">
        <v>21</v>
      </c>
      <c r="G202" s="672" t="s">
        <v>8</v>
      </c>
      <c r="H202" s="392" t="s">
        <v>68</v>
      </c>
      <c r="I202" s="672" t="s">
        <v>1407</v>
      </c>
      <c r="J202" s="672" t="s">
        <v>1397</v>
      </c>
      <c r="K202" s="693">
        <v>2.5000000000000001E-2</v>
      </c>
      <c r="L202" s="672"/>
      <c r="M202" s="646">
        <v>247</v>
      </c>
      <c r="N202" s="702" t="e">
        <f t="shared" si="15"/>
        <v>#DIV/0!</v>
      </c>
      <c r="O202" s="837" t="s">
        <v>1518</v>
      </c>
    </row>
    <row r="203" spans="1:15" s="703" customFormat="1">
      <c r="A203" s="672" t="s">
        <v>365</v>
      </c>
      <c r="B203" s="672" t="s">
        <v>365</v>
      </c>
      <c r="C203" s="549">
        <v>2014</v>
      </c>
      <c r="D203" s="822" t="s">
        <v>798</v>
      </c>
      <c r="E203" s="672" t="s">
        <v>786</v>
      </c>
      <c r="F203" s="392" t="s">
        <v>21</v>
      </c>
      <c r="G203" s="672" t="s">
        <v>8</v>
      </c>
      <c r="H203" s="392" t="s">
        <v>68</v>
      </c>
      <c r="I203" s="672" t="s">
        <v>1408</v>
      </c>
      <c r="J203" s="672" t="s">
        <v>1397</v>
      </c>
      <c r="K203" s="693">
        <v>2.5000000000000001E-2</v>
      </c>
      <c r="L203" s="672"/>
      <c r="M203" s="646">
        <v>0</v>
      </c>
      <c r="N203" s="702" t="e">
        <f t="shared" si="15"/>
        <v>#DIV/0!</v>
      </c>
      <c r="O203" s="837" t="s">
        <v>1518</v>
      </c>
    </row>
    <row r="204" spans="1:15" s="703" customFormat="1">
      <c r="A204" s="672" t="s">
        <v>365</v>
      </c>
      <c r="B204" s="672" t="s">
        <v>365</v>
      </c>
      <c r="C204" s="549">
        <v>2014</v>
      </c>
      <c r="D204" s="822" t="s">
        <v>798</v>
      </c>
      <c r="E204" s="672" t="s">
        <v>786</v>
      </c>
      <c r="F204" s="392" t="s">
        <v>21</v>
      </c>
      <c r="G204" s="672" t="s">
        <v>8</v>
      </c>
      <c r="H204" s="392" t="s">
        <v>68</v>
      </c>
      <c r="I204" s="695" t="s">
        <v>1404</v>
      </c>
      <c r="J204" s="672" t="s">
        <v>1397</v>
      </c>
      <c r="K204" s="693">
        <v>2.5000000000000001E-2</v>
      </c>
      <c r="L204" s="672"/>
      <c r="M204" s="646">
        <v>247</v>
      </c>
      <c r="N204" s="702" t="e">
        <f t="shared" si="15"/>
        <v>#DIV/0!</v>
      </c>
      <c r="O204" s="837" t="s">
        <v>1518</v>
      </c>
    </row>
    <row r="205" spans="1:15" s="703" customFormat="1">
      <c r="A205" s="672" t="s">
        <v>365</v>
      </c>
      <c r="B205" s="672" t="s">
        <v>365</v>
      </c>
      <c r="C205" s="549">
        <v>2014</v>
      </c>
      <c r="D205" s="822" t="s">
        <v>831</v>
      </c>
      <c r="E205" s="672" t="s">
        <v>786</v>
      </c>
      <c r="F205" s="392" t="s">
        <v>21</v>
      </c>
      <c r="G205" s="672" t="s">
        <v>8</v>
      </c>
      <c r="H205" s="392" t="s">
        <v>68</v>
      </c>
      <c r="I205" s="695" t="s">
        <v>119</v>
      </c>
      <c r="J205" s="672" t="s">
        <v>1397</v>
      </c>
      <c r="K205" s="693">
        <v>2.5000000000000001E-2</v>
      </c>
      <c r="L205" s="672"/>
      <c r="M205" s="646">
        <v>810</v>
      </c>
      <c r="N205" s="702" t="e">
        <f t="shared" ref="N205:N209" si="16">M205/L205</f>
        <v>#DIV/0!</v>
      </c>
      <c r="O205" s="837" t="s">
        <v>1518</v>
      </c>
    </row>
    <row r="206" spans="1:15" s="703" customFormat="1">
      <c r="A206" s="672" t="s">
        <v>365</v>
      </c>
      <c r="B206" s="672" t="s">
        <v>365</v>
      </c>
      <c r="C206" s="549">
        <v>2014</v>
      </c>
      <c r="D206" s="822" t="s">
        <v>831</v>
      </c>
      <c r="E206" s="672" t="s">
        <v>786</v>
      </c>
      <c r="F206" s="392" t="s">
        <v>21</v>
      </c>
      <c r="G206" s="672" t="s">
        <v>8</v>
      </c>
      <c r="H206" s="392" t="s">
        <v>68</v>
      </c>
      <c r="I206" s="695" t="s">
        <v>1405</v>
      </c>
      <c r="J206" s="672" t="s">
        <v>1397</v>
      </c>
      <c r="K206" s="693">
        <v>2.5000000000000001E-2</v>
      </c>
      <c r="L206" s="672"/>
      <c r="M206" s="646">
        <v>810</v>
      </c>
      <c r="N206" s="702" t="e">
        <f t="shared" si="16"/>
        <v>#DIV/0!</v>
      </c>
      <c r="O206" s="837" t="s">
        <v>1518</v>
      </c>
    </row>
    <row r="207" spans="1:15" s="703" customFormat="1">
      <c r="A207" s="672" t="s">
        <v>365</v>
      </c>
      <c r="B207" s="672" t="s">
        <v>365</v>
      </c>
      <c r="C207" s="549">
        <v>2014</v>
      </c>
      <c r="D207" s="822" t="s">
        <v>831</v>
      </c>
      <c r="E207" s="672" t="s">
        <v>786</v>
      </c>
      <c r="F207" s="392" t="s">
        <v>21</v>
      </c>
      <c r="G207" s="672" t="s">
        <v>8</v>
      </c>
      <c r="H207" s="392" t="s">
        <v>68</v>
      </c>
      <c r="I207" s="672" t="s">
        <v>1407</v>
      </c>
      <c r="J207" s="672" t="s">
        <v>1397</v>
      </c>
      <c r="K207" s="693">
        <v>2.5000000000000001E-2</v>
      </c>
      <c r="L207" s="672"/>
      <c r="M207" s="646">
        <v>810</v>
      </c>
      <c r="N207" s="702" t="e">
        <f t="shared" si="16"/>
        <v>#DIV/0!</v>
      </c>
      <c r="O207" s="837" t="s">
        <v>1518</v>
      </c>
    </row>
    <row r="208" spans="1:15" s="703" customFormat="1">
      <c r="A208" s="672" t="s">
        <v>365</v>
      </c>
      <c r="B208" s="672" t="s">
        <v>365</v>
      </c>
      <c r="C208" s="549">
        <v>2014</v>
      </c>
      <c r="D208" s="822" t="s">
        <v>831</v>
      </c>
      <c r="E208" s="672" t="s">
        <v>786</v>
      </c>
      <c r="F208" s="392" t="s">
        <v>21</v>
      </c>
      <c r="G208" s="672" t="s">
        <v>8</v>
      </c>
      <c r="H208" s="392" t="s">
        <v>68</v>
      </c>
      <c r="I208" s="672" t="s">
        <v>1408</v>
      </c>
      <c r="J208" s="672" t="s">
        <v>1397</v>
      </c>
      <c r="K208" s="693">
        <v>2.5000000000000001E-2</v>
      </c>
      <c r="L208" s="672"/>
      <c r="M208" s="646">
        <v>0</v>
      </c>
      <c r="N208" s="702" t="e">
        <f t="shared" si="16"/>
        <v>#DIV/0!</v>
      </c>
      <c r="O208" s="837" t="s">
        <v>1518</v>
      </c>
    </row>
    <row r="209" spans="1:15" s="703" customFormat="1">
      <c r="A209" s="672" t="s">
        <v>365</v>
      </c>
      <c r="B209" s="672" t="s">
        <v>365</v>
      </c>
      <c r="C209" s="549">
        <v>2014</v>
      </c>
      <c r="D209" s="822" t="s">
        <v>831</v>
      </c>
      <c r="E209" s="672" t="s">
        <v>786</v>
      </c>
      <c r="F209" s="392" t="s">
        <v>21</v>
      </c>
      <c r="G209" s="672" t="s">
        <v>8</v>
      </c>
      <c r="H209" s="392" t="s">
        <v>68</v>
      </c>
      <c r="I209" s="695" t="s">
        <v>1404</v>
      </c>
      <c r="J209" s="672" t="s">
        <v>1397</v>
      </c>
      <c r="K209" s="693">
        <v>2.5000000000000001E-2</v>
      </c>
      <c r="L209" s="672"/>
      <c r="M209" s="646">
        <v>810</v>
      </c>
      <c r="N209" s="702" t="e">
        <f t="shared" si="16"/>
        <v>#DIV/0!</v>
      </c>
      <c r="O209" s="837" t="s">
        <v>1518</v>
      </c>
    </row>
    <row r="210" spans="1:15" s="703" customFormat="1">
      <c r="A210" s="672" t="s">
        <v>365</v>
      </c>
      <c r="B210" s="672" t="s">
        <v>365</v>
      </c>
      <c r="C210" s="549">
        <v>2014</v>
      </c>
      <c r="D210" s="822" t="s">
        <v>883</v>
      </c>
      <c r="E210" s="672" t="s">
        <v>788</v>
      </c>
      <c r="F210" s="392" t="s">
        <v>21</v>
      </c>
      <c r="G210" s="672" t="s">
        <v>8</v>
      </c>
      <c r="H210" s="392" t="s">
        <v>68</v>
      </c>
      <c r="I210" s="695" t="s">
        <v>119</v>
      </c>
      <c r="J210" s="672" t="s">
        <v>1397</v>
      </c>
      <c r="K210" s="693">
        <v>2.5000000000000001E-2</v>
      </c>
      <c r="L210" s="672"/>
      <c r="M210" s="646">
        <v>1</v>
      </c>
      <c r="N210" s="702" t="e">
        <f t="shared" ref="N210:N214" si="17">M210/L210</f>
        <v>#DIV/0!</v>
      </c>
      <c r="O210" s="837" t="s">
        <v>1518</v>
      </c>
    </row>
    <row r="211" spans="1:15" s="703" customFormat="1">
      <c r="A211" s="672" t="s">
        <v>365</v>
      </c>
      <c r="B211" s="672" t="s">
        <v>365</v>
      </c>
      <c r="C211" s="549">
        <v>2014</v>
      </c>
      <c r="D211" s="822" t="s">
        <v>883</v>
      </c>
      <c r="E211" s="672" t="s">
        <v>788</v>
      </c>
      <c r="F211" s="392" t="s">
        <v>21</v>
      </c>
      <c r="G211" s="672" t="s">
        <v>8</v>
      </c>
      <c r="H211" s="392" t="s">
        <v>68</v>
      </c>
      <c r="I211" s="695" t="s">
        <v>1405</v>
      </c>
      <c r="J211" s="672" t="s">
        <v>1397</v>
      </c>
      <c r="K211" s="693">
        <v>2.5000000000000001E-2</v>
      </c>
      <c r="L211" s="672"/>
      <c r="M211" s="646">
        <v>1</v>
      </c>
      <c r="N211" s="702" t="e">
        <f t="shared" si="17"/>
        <v>#DIV/0!</v>
      </c>
      <c r="O211" s="837" t="s">
        <v>1518</v>
      </c>
    </row>
    <row r="212" spans="1:15" s="703" customFormat="1">
      <c r="A212" s="672" t="s">
        <v>365</v>
      </c>
      <c r="B212" s="672" t="s">
        <v>365</v>
      </c>
      <c r="C212" s="549">
        <v>2014</v>
      </c>
      <c r="D212" s="822" t="s">
        <v>883</v>
      </c>
      <c r="E212" s="672" t="s">
        <v>788</v>
      </c>
      <c r="F212" s="392" t="s">
        <v>21</v>
      </c>
      <c r="G212" s="672" t="s">
        <v>8</v>
      </c>
      <c r="H212" s="392" t="s">
        <v>68</v>
      </c>
      <c r="I212" s="672" t="s">
        <v>1407</v>
      </c>
      <c r="J212" s="672" t="s">
        <v>1397</v>
      </c>
      <c r="K212" s="693">
        <v>2.5000000000000001E-2</v>
      </c>
      <c r="L212" s="672"/>
      <c r="M212" s="646">
        <v>1</v>
      </c>
      <c r="N212" s="702" t="e">
        <f t="shared" si="17"/>
        <v>#DIV/0!</v>
      </c>
      <c r="O212" s="837" t="s">
        <v>1518</v>
      </c>
    </row>
    <row r="213" spans="1:15" s="703" customFormat="1">
      <c r="A213" s="672" t="s">
        <v>365</v>
      </c>
      <c r="B213" s="672" t="s">
        <v>365</v>
      </c>
      <c r="C213" s="549">
        <v>2014</v>
      </c>
      <c r="D213" s="822" t="s">
        <v>883</v>
      </c>
      <c r="E213" s="672" t="s">
        <v>788</v>
      </c>
      <c r="F213" s="392" t="s">
        <v>21</v>
      </c>
      <c r="G213" s="672" t="s">
        <v>8</v>
      </c>
      <c r="H213" s="392" t="s">
        <v>68</v>
      </c>
      <c r="I213" s="672" t="s">
        <v>1408</v>
      </c>
      <c r="J213" s="672" t="s">
        <v>1397</v>
      </c>
      <c r="K213" s="693">
        <v>2.5000000000000001E-2</v>
      </c>
      <c r="L213" s="672"/>
      <c r="M213" s="646">
        <v>0</v>
      </c>
      <c r="N213" s="702" t="e">
        <f t="shared" si="17"/>
        <v>#DIV/0!</v>
      </c>
      <c r="O213" s="837" t="s">
        <v>1518</v>
      </c>
    </row>
    <row r="214" spans="1:15" s="703" customFormat="1">
      <c r="A214" s="672" t="s">
        <v>365</v>
      </c>
      <c r="B214" s="672" t="s">
        <v>365</v>
      </c>
      <c r="C214" s="549">
        <v>2014</v>
      </c>
      <c r="D214" s="822" t="s">
        <v>883</v>
      </c>
      <c r="E214" s="672" t="s">
        <v>788</v>
      </c>
      <c r="F214" s="392" t="s">
        <v>21</v>
      </c>
      <c r="G214" s="672" t="s">
        <v>8</v>
      </c>
      <c r="H214" s="392" t="s">
        <v>68</v>
      </c>
      <c r="I214" s="695" t="s">
        <v>1404</v>
      </c>
      <c r="J214" s="672" t="s">
        <v>1397</v>
      </c>
      <c r="K214" s="693">
        <v>2.5000000000000001E-2</v>
      </c>
      <c r="L214" s="672"/>
      <c r="M214" s="646">
        <v>1</v>
      </c>
      <c r="N214" s="702" t="e">
        <f t="shared" si="17"/>
        <v>#DIV/0!</v>
      </c>
      <c r="O214" s="837" t="s">
        <v>1518</v>
      </c>
    </row>
    <row r="215" spans="1:15" s="703" customFormat="1">
      <c r="A215" s="672" t="s">
        <v>365</v>
      </c>
      <c r="B215" s="672" t="s">
        <v>365</v>
      </c>
      <c r="C215" s="549">
        <v>2014</v>
      </c>
      <c r="D215" s="822" t="s">
        <v>105</v>
      </c>
      <c r="E215" s="672" t="s">
        <v>786</v>
      </c>
      <c r="F215" s="392" t="s">
        <v>21</v>
      </c>
      <c r="G215" s="672" t="s">
        <v>8</v>
      </c>
      <c r="H215" s="392" t="s">
        <v>68</v>
      </c>
      <c r="I215" s="695" t="s">
        <v>119</v>
      </c>
      <c r="J215" s="672" t="s">
        <v>1397</v>
      </c>
      <c r="K215" s="693">
        <v>2.5000000000000001E-2</v>
      </c>
      <c r="L215" s="672"/>
      <c r="M215" s="646">
        <v>89</v>
      </c>
      <c r="N215" s="702" t="e">
        <f t="shared" ref="N215:N219" si="18">M215/L215</f>
        <v>#DIV/0!</v>
      </c>
      <c r="O215" s="837" t="s">
        <v>1518</v>
      </c>
    </row>
    <row r="216" spans="1:15" s="703" customFormat="1">
      <c r="A216" s="672" t="s">
        <v>365</v>
      </c>
      <c r="B216" s="672" t="s">
        <v>365</v>
      </c>
      <c r="C216" s="549">
        <v>2014</v>
      </c>
      <c r="D216" s="822" t="s">
        <v>105</v>
      </c>
      <c r="E216" s="672" t="s">
        <v>786</v>
      </c>
      <c r="F216" s="392" t="s">
        <v>21</v>
      </c>
      <c r="G216" s="672" t="s">
        <v>8</v>
      </c>
      <c r="H216" s="392" t="s">
        <v>68</v>
      </c>
      <c r="I216" s="695" t="s">
        <v>1405</v>
      </c>
      <c r="J216" s="672" t="s">
        <v>1397</v>
      </c>
      <c r="K216" s="693">
        <v>2.5000000000000001E-2</v>
      </c>
      <c r="L216" s="672"/>
      <c r="M216" s="646">
        <v>89</v>
      </c>
      <c r="N216" s="702" t="e">
        <f t="shared" si="18"/>
        <v>#DIV/0!</v>
      </c>
      <c r="O216" s="837" t="s">
        <v>1518</v>
      </c>
    </row>
    <row r="217" spans="1:15" s="703" customFormat="1">
      <c r="A217" s="672" t="s">
        <v>365</v>
      </c>
      <c r="B217" s="672" t="s">
        <v>365</v>
      </c>
      <c r="C217" s="549">
        <v>2014</v>
      </c>
      <c r="D217" s="822" t="s">
        <v>105</v>
      </c>
      <c r="E217" s="672" t="s">
        <v>786</v>
      </c>
      <c r="F217" s="392" t="s">
        <v>21</v>
      </c>
      <c r="G217" s="672" t="s">
        <v>8</v>
      </c>
      <c r="H217" s="392" t="s">
        <v>68</v>
      </c>
      <c r="I217" s="672" t="s">
        <v>1407</v>
      </c>
      <c r="J217" s="672" t="s">
        <v>1397</v>
      </c>
      <c r="K217" s="693">
        <v>2.5000000000000001E-2</v>
      </c>
      <c r="L217" s="672"/>
      <c r="M217" s="646">
        <v>89</v>
      </c>
      <c r="N217" s="702" t="e">
        <f t="shared" si="18"/>
        <v>#DIV/0!</v>
      </c>
      <c r="O217" s="837" t="s">
        <v>1518</v>
      </c>
    </row>
    <row r="218" spans="1:15" s="703" customFormat="1">
      <c r="A218" s="672" t="s">
        <v>365</v>
      </c>
      <c r="B218" s="672" t="s">
        <v>365</v>
      </c>
      <c r="C218" s="549">
        <v>2014</v>
      </c>
      <c r="D218" s="822" t="s">
        <v>105</v>
      </c>
      <c r="E218" s="672" t="s">
        <v>786</v>
      </c>
      <c r="F218" s="392" t="s">
        <v>21</v>
      </c>
      <c r="G218" s="672" t="s">
        <v>8</v>
      </c>
      <c r="H218" s="392" t="s">
        <v>68</v>
      </c>
      <c r="I218" s="672" t="s">
        <v>1408</v>
      </c>
      <c r="J218" s="672" t="s">
        <v>1397</v>
      </c>
      <c r="K218" s="693">
        <v>2.5000000000000001E-2</v>
      </c>
      <c r="L218" s="672"/>
      <c r="M218" s="646">
        <v>0</v>
      </c>
      <c r="N218" s="702" t="e">
        <f t="shared" si="18"/>
        <v>#DIV/0!</v>
      </c>
      <c r="O218" s="837" t="s">
        <v>1518</v>
      </c>
    </row>
    <row r="219" spans="1:15" s="703" customFormat="1">
      <c r="A219" s="672" t="s">
        <v>365</v>
      </c>
      <c r="B219" s="672" t="s">
        <v>365</v>
      </c>
      <c r="C219" s="549">
        <v>2014</v>
      </c>
      <c r="D219" s="822" t="s">
        <v>105</v>
      </c>
      <c r="E219" s="672" t="s">
        <v>786</v>
      </c>
      <c r="F219" s="392" t="s">
        <v>21</v>
      </c>
      <c r="G219" s="672" t="s">
        <v>8</v>
      </c>
      <c r="H219" s="392" t="s">
        <v>68</v>
      </c>
      <c r="I219" s="695" t="s">
        <v>1404</v>
      </c>
      <c r="J219" s="672" t="s">
        <v>1397</v>
      </c>
      <c r="K219" s="693">
        <v>2.5000000000000001E-2</v>
      </c>
      <c r="L219" s="672"/>
      <c r="M219" s="646">
        <v>89</v>
      </c>
      <c r="N219" s="702" t="e">
        <f t="shared" si="18"/>
        <v>#DIV/0!</v>
      </c>
      <c r="O219" s="837" t="s">
        <v>1518</v>
      </c>
    </row>
    <row r="220" spans="1:15" s="703" customFormat="1">
      <c r="A220" s="672" t="s">
        <v>365</v>
      </c>
      <c r="B220" s="672" t="s">
        <v>365</v>
      </c>
      <c r="C220" s="549">
        <v>2014</v>
      </c>
      <c r="D220" s="822" t="s">
        <v>893</v>
      </c>
      <c r="E220" s="672" t="s">
        <v>788</v>
      </c>
      <c r="F220" s="392" t="s">
        <v>21</v>
      </c>
      <c r="G220" s="672" t="s">
        <v>8</v>
      </c>
      <c r="H220" s="392" t="s">
        <v>68</v>
      </c>
      <c r="I220" s="695" t="s">
        <v>119</v>
      </c>
      <c r="J220" s="672" t="s">
        <v>1397</v>
      </c>
      <c r="K220" s="693">
        <v>2.5000000000000001E-2</v>
      </c>
      <c r="L220" s="672"/>
      <c r="M220" s="646">
        <v>11</v>
      </c>
      <c r="N220" s="702" t="e">
        <f t="shared" ref="N220:N224" si="19">M220/L220</f>
        <v>#DIV/0!</v>
      </c>
      <c r="O220" s="837" t="s">
        <v>1518</v>
      </c>
    </row>
    <row r="221" spans="1:15" s="703" customFormat="1">
      <c r="A221" s="672" t="s">
        <v>365</v>
      </c>
      <c r="B221" s="672" t="s">
        <v>365</v>
      </c>
      <c r="C221" s="549">
        <v>2014</v>
      </c>
      <c r="D221" s="822" t="s">
        <v>893</v>
      </c>
      <c r="E221" s="672" t="s">
        <v>788</v>
      </c>
      <c r="F221" s="392" t="s">
        <v>21</v>
      </c>
      <c r="G221" s="672" t="s">
        <v>8</v>
      </c>
      <c r="H221" s="392" t="s">
        <v>68</v>
      </c>
      <c r="I221" s="695" t="s">
        <v>1405</v>
      </c>
      <c r="J221" s="672" t="s">
        <v>1397</v>
      </c>
      <c r="K221" s="693">
        <v>2.5000000000000001E-2</v>
      </c>
      <c r="L221" s="672"/>
      <c r="M221" s="646">
        <v>10</v>
      </c>
      <c r="N221" s="702" t="e">
        <f t="shared" si="19"/>
        <v>#DIV/0!</v>
      </c>
      <c r="O221" s="837" t="s">
        <v>1518</v>
      </c>
    </row>
    <row r="222" spans="1:15" s="703" customFormat="1">
      <c r="A222" s="672" t="s">
        <v>365</v>
      </c>
      <c r="B222" s="672" t="s">
        <v>365</v>
      </c>
      <c r="C222" s="549">
        <v>2014</v>
      </c>
      <c r="D222" s="822" t="s">
        <v>893</v>
      </c>
      <c r="E222" s="672" t="s">
        <v>788</v>
      </c>
      <c r="F222" s="392" t="s">
        <v>21</v>
      </c>
      <c r="G222" s="672" t="s">
        <v>8</v>
      </c>
      <c r="H222" s="392" t="s">
        <v>68</v>
      </c>
      <c r="I222" s="672" t="s">
        <v>1407</v>
      </c>
      <c r="J222" s="672" t="s">
        <v>1397</v>
      </c>
      <c r="K222" s="693">
        <v>2.5000000000000001E-2</v>
      </c>
      <c r="L222" s="672"/>
      <c r="M222" s="646">
        <v>10</v>
      </c>
      <c r="N222" s="702" t="e">
        <f t="shared" si="19"/>
        <v>#DIV/0!</v>
      </c>
      <c r="O222" s="837" t="s">
        <v>1518</v>
      </c>
    </row>
    <row r="223" spans="1:15" s="703" customFormat="1">
      <c r="A223" s="672" t="s">
        <v>365</v>
      </c>
      <c r="B223" s="672" t="s">
        <v>365</v>
      </c>
      <c r="C223" s="549">
        <v>2014</v>
      </c>
      <c r="D223" s="822" t="s">
        <v>893</v>
      </c>
      <c r="E223" s="672" t="s">
        <v>788</v>
      </c>
      <c r="F223" s="392" t="s">
        <v>21</v>
      </c>
      <c r="G223" s="672" t="s">
        <v>8</v>
      </c>
      <c r="H223" s="392" t="s">
        <v>68</v>
      </c>
      <c r="I223" s="672" t="s">
        <v>1408</v>
      </c>
      <c r="J223" s="672" t="s">
        <v>1397</v>
      </c>
      <c r="K223" s="693">
        <v>2.5000000000000001E-2</v>
      </c>
      <c r="L223" s="672"/>
      <c r="M223" s="646">
        <v>0</v>
      </c>
      <c r="N223" s="702" t="e">
        <f t="shared" si="19"/>
        <v>#DIV/0!</v>
      </c>
      <c r="O223" s="837" t="s">
        <v>1518</v>
      </c>
    </row>
    <row r="224" spans="1:15" s="703" customFormat="1">
      <c r="A224" s="672" t="s">
        <v>365</v>
      </c>
      <c r="B224" s="672" t="s">
        <v>365</v>
      </c>
      <c r="C224" s="549">
        <v>2014</v>
      </c>
      <c r="D224" s="822" t="s">
        <v>893</v>
      </c>
      <c r="E224" s="672" t="s">
        <v>788</v>
      </c>
      <c r="F224" s="392" t="s">
        <v>21</v>
      </c>
      <c r="G224" s="672" t="s">
        <v>8</v>
      </c>
      <c r="H224" s="392" t="s">
        <v>68</v>
      </c>
      <c r="I224" s="695" t="s">
        <v>1404</v>
      </c>
      <c r="J224" s="672" t="s">
        <v>1397</v>
      </c>
      <c r="K224" s="693">
        <v>2.5000000000000001E-2</v>
      </c>
      <c r="L224" s="672"/>
      <c r="M224" s="646">
        <v>11</v>
      </c>
      <c r="N224" s="702" t="e">
        <f t="shared" si="19"/>
        <v>#DIV/0!</v>
      </c>
      <c r="O224" s="837" t="s">
        <v>1520</v>
      </c>
    </row>
    <row r="225" spans="1:15" s="703" customFormat="1">
      <c r="A225" s="672" t="s">
        <v>365</v>
      </c>
      <c r="B225" s="672" t="s">
        <v>365</v>
      </c>
      <c r="C225" s="549">
        <v>2014</v>
      </c>
      <c r="D225" s="822" t="s">
        <v>804</v>
      </c>
      <c r="E225" s="672" t="s">
        <v>786</v>
      </c>
      <c r="F225" s="392" t="s">
        <v>21</v>
      </c>
      <c r="G225" s="672" t="s">
        <v>8</v>
      </c>
      <c r="H225" s="392" t="s">
        <v>112</v>
      </c>
      <c r="I225" s="672" t="s">
        <v>1408</v>
      </c>
      <c r="J225" s="672" t="s">
        <v>1397</v>
      </c>
      <c r="K225" s="693">
        <v>2.5000000000000001E-2</v>
      </c>
      <c r="L225" s="672"/>
      <c r="M225" s="646">
        <v>12</v>
      </c>
      <c r="N225" s="702" t="e">
        <f t="shared" ref="N225" si="20">M225/L225</f>
        <v>#DIV/0!</v>
      </c>
      <c r="O225" s="837" t="s">
        <v>1520</v>
      </c>
    </row>
    <row r="226" spans="1:15" s="703" customFormat="1">
      <c r="A226" s="672" t="s">
        <v>365</v>
      </c>
      <c r="B226" s="672" t="s">
        <v>365</v>
      </c>
      <c r="C226" s="549">
        <v>2014</v>
      </c>
      <c r="D226" s="822" t="s">
        <v>805</v>
      </c>
      <c r="E226" s="672" t="s">
        <v>786</v>
      </c>
      <c r="F226" s="392" t="s">
        <v>21</v>
      </c>
      <c r="G226" s="672" t="s">
        <v>8</v>
      </c>
      <c r="H226" s="392" t="s">
        <v>68</v>
      </c>
      <c r="I226" s="672" t="s">
        <v>1408</v>
      </c>
      <c r="J226" s="672" t="s">
        <v>1397</v>
      </c>
      <c r="K226" s="693">
        <v>2.5000000000000001E-2</v>
      </c>
      <c r="L226" s="672"/>
      <c r="M226" s="646">
        <v>41</v>
      </c>
      <c r="N226" s="702" t="e">
        <f t="shared" ref="N226" si="21">M226/L226</f>
        <v>#DIV/0!</v>
      </c>
      <c r="O226" s="837" t="s">
        <v>1520</v>
      </c>
    </row>
    <row r="227" spans="1:15" s="703" customFormat="1" ht="25.5">
      <c r="A227" s="672" t="s">
        <v>365</v>
      </c>
      <c r="B227" s="672" t="s">
        <v>365</v>
      </c>
      <c r="C227" s="549">
        <v>2014</v>
      </c>
      <c r="D227" s="822" t="s">
        <v>805</v>
      </c>
      <c r="E227" s="672" t="s">
        <v>786</v>
      </c>
      <c r="F227" s="392" t="s">
        <v>21</v>
      </c>
      <c r="G227" s="672" t="s">
        <v>8</v>
      </c>
      <c r="H227" s="392" t="s">
        <v>68</v>
      </c>
      <c r="I227" s="672" t="s">
        <v>1408</v>
      </c>
      <c r="J227" s="672" t="s">
        <v>1420</v>
      </c>
      <c r="K227" s="693"/>
      <c r="L227" s="672"/>
      <c r="M227" s="646">
        <v>1</v>
      </c>
      <c r="N227" s="702" t="e">
        <f t="shared" ref="N227" si="22">M227/L227</f>
        <v>#DIV/0!</v>
      </c>
      <c r="O227" s="837" t="s">
        <v>1520</v>
      </c>
    </row>
    <row r="228" spans="1:15" s="703" customFormat="1">
      <c r="A228" s="672" t="s">
        <v>365</v>
      </c>
      <c r="B228" s="672" t="s">
        <v>365</v>
      </c>
      <c r="C228" s="549">
        <v>2014</v>
      </c>
      <c r="D228" s="822" t="s">
        <v>909</v>
      </c>
      <c r="E228" s="672" t="s">
        <v>786</v>
      </c>
      <c r="F228" s="392" t="s">
        <v>21</v>
      </c>
      <c r="G228" s="672" t="s">
        <v>8</v>
      </c>
      <c r="H228" s="392" t="s">
        <v>68</v>
      </c>
      <c r="I228" s="672" t="s">
        <v>1408</v>
      </c>
      <c r="J228" s="672" t="s">
        <v>1397</v>
      </c>
      <c r="K228" s="693">
        <v>2.5000000000000001E-2</v>
      </c>
      <c r="L228" s="672"/>
      <c r="M228" s="646">
        <v>38</v>
      </c>
      <c r="N228" s="702" t="e">
        <f t="shared" ref="N228" si="23">M228/L228</f>
        <v>#DIV/0!</v>
      </c>
      <c r="O228" s="837" t="s">
        <v>1520</v>
      </c>
    </row>
    <row r="229" spans="1:15" s="703" customFormat="1" ht="25.5">
      <c r="A229" s="672" t="s">
        <v>365</v>
      </c>
      <c r="B229" s="672" t="s">
        <v>365</v>
      </c>
      <c r="C229" s="549">
        <v>2014</v>
      </c>
      <c r="D229" s="822" t="s">
        <v>909</v>
      </c>
      <c r="E229" s="672" t="s">
        <v>786</v>
      </c>
      <c r="F229" s="392" t="s">
        <v>21</v>
      </c>
      <c r="G229" s="672" t="s">
        <v>8</v>
      </c>
      <c r="H229" s="392" t="s">
        <v>68</v>
      </c>
      <c r="I229" s="672" t="s">
        <v>1408</v>
      </c>
      <c r="J229" s="672" t="s">
        <v>1420</v>
      </c>
      <c r="K229" s="693"/>
      <c r="L229" s="672"/>
      <c r="M229" s="646">
        <v>3</v>
      </c>
      <c r="N229" s="702" t="e">
        <f t="shared" ref="N229" si="24">M229/L229</f>
        <v>#DIV/0!</v>
      </c>
      <c r="O229" s="837" t="s">
        <v>1520</v>
      </c>
    </row>
    <row r="230" spans="1:15" s="703" customFormat="1">
      <c r="A230" s="672" t="s">
        <v>365</v>
      </c>
      <c r="B230" s="672" t="s">
        <v>365</v>
      </c>
      <c r="C230" s="549">
        <v>2014</v>
      </c>
      <c r="D230" s="822" t="s">
        <v>1493</v>
      </c>
      <c r="E230" s="672" t="s">
        <v>786</v>
      </c>
      <c r="F230" s="392" t="s">
        <v>21</v>
      </c>
      <c r="G230" s="672" t="s">
        <v>8</v>
      </c>
      <c r="H230" s="392" t="s">
        <v>68</v>
      </c>
      <c r="I230" s="672" t="s">
        <v>1408</v>
      </c>
      <c r="J230" s="672" t="s">
        <v>1397</v>
      </c>
      <c r="K230" s="693">
        <v>2.5000000000000001E-2</v>
      </c>
      <c r="L230" s="672"/>
      <c r="M230" s="646">
        <v>50</v>
      </c>
      <c r="N230" s="702" t="e">
        <f t="shared" ref="N230" si="25">M230/L230</f>
        <v>#DIV/0!</v>
      </c>
      <c r="O230" s="837" t="s">
        <v>1520</v>
      </c>
    </row>
    <row r="231" spans="1:15" s="703" customFormat="1" ht="25.5">
      <c r="A231" s="672" t="s">
        <v>365</v>
      </c>
      <c r="B231" s="672" t="s">
        <v>365</v>
      </c>
      <c r="C231" s="549">
        <v>2014</v>
      </c>
      <c r="D231" s="822" t="s">
        <v>1493</v>
      </c>
      <c r="E231" s="672" t="s">
        <v>786</v>
      </c>
      <c r="F231" s="392" t="s">
        <v>21</v>
      </c>
      <c r="G231" s="672" t="s">
        <v>8</v>
      </c>
      <c r="H231" s="392" t="s">
        <v>68</v>
      </c>
      <c r="I231" s="672" t="s">
        <v>1408</v>
      </c>
      <c r="J231" s="672" t="s">
        <v>1420</v>
      </c>
      <c r="K231" s="693"/>
      <c r="L231" s="672"/>
      <c r="M231" s="646">
        <v>1</v>
      </c>
      <c r="N231" s="702" t="e">
        <f t="shared" ref="N231" si="26">M231/L231</f>
        <v>#DIV/0!</v>
      </c>
      <c r="O231" s="837" t="s">
        <v>1520</v>
      </c>
    </row>
    <row r="232" spans="1:15" s="703" customFormat="1">
      <c r="A232" s="672" t="s">
        <v>365</v>
      </c>
      <c r="B232" s="672" t="s">
        <v>365</v>
      </c>
      <c r="C232" s="549">
        <v>2014</v>
      </c>
      <c r="D232" s="822" t="s">
        <v>1486</v>
      </c>
      <c r="E232" s="672" t="s">
        <v>786</v>
      </c>
      <c r="F232" s="392" t="s">
        <v>21</v>
      </c>
      <c r="G232" s="672" t="s">
        <v>8</v>
      </c>
      <c r="H232" s="392" t="s">
        <v>68</v>
      </c>
      <c r="I232" s="672" t="s">
        <v>1408</v>
      </c>
      <c r="J232" s="672" t="s">
        <v>1397</v>
      </c>
      <c r="K232" s="693">
        <v>2.5000000000000001E-2</v>
      </c>
      <c r="L232" s="672"/>
      <c r="M232" s="646">
        <v>430</v>
      </c>
      <c r="N232" s="702" t="e">
        <f t="shared" ref="N232" si="27">M232/L232</f>
        <v>#DIV/0!</v>
      </c>
      <c r="O232" s="837" t="s">
        <v>1520</v>
      </c>
    </row>
    <row r="233" spans="1:15" s="703" customFormat="1" ht="25.5">
      <c r="A233" s="672" t="s">
        <v>365</v>
      </c>
      <c r="B233" s="672" t="s">
        <v>365</v>
      </c>
      <c r="C233" s="549">
        <v>2014</v>
      </c>
      <c r="D233" s="822" t="s">
        <v>1486</v>
      </c>
      <c r="E233" s="672" t="s">
        <v>786</v>
      </c>
      <c r="F233" s="392" t="s">
        <v>21</v>
      </c>
      <c r="G233" s="672" t="s">
        <v>8</v>
      </c>
      <c r="H233" s="392" t="s">
        <v>68</v>
      </c>
      <c r="I233" s="672" t="s">
        <v>1408</v>
      </c>
      <c r="J233" s="672" t="s">
        <v>1420</v>
      </c>
      <c r="K233" s="693"/>
      <c r="L233" s="672"/>
      <c r="M233" s="646">
        <v>17</v>
      </c>
      <c r="N233" s="702" t="e">
        <f t="shared" ref="N233" si="28">M233/L233</f>
        <v>#DIV/0!</v>
      </c>
      <c r="O233" s="837" t="s">
        <v>1520</v>
      </c>
    </row>
    <row r="234" spans="1:15" s="703" customFormat="1">
      <c r="A234" s="672" t="s">
        <v>365</v>
      </c>
      <c r="B234" s="672" t="s">
        <v>365</v>
      </c>
      <c r="C234" s="549">
        <v>2014</v>
      </c>
      <c r="D234" s="822" t="s">
        <v>841</v>
      </c>
      <c r="E234" s="672" t="s">
        <v>786</v>
      </c>
      <c r="F234" s="392" t="s">
        <v>21</v>
      </c>
      <c r="G234" s="672" t="s">
        <v>8</v>
      </c>
      <c r="H234" s="392" t="s">
        <v>68</v>
      </c>
      <c r="I234" s="672" t="s">
        <v>1408</v>
      </c>
      <c r="J234" s="672" t="s">
        <v>1397</v>
      </c>
      <c r="K234" s="693">
        <v>2.5000000000000001E-2</v>
      </c>
      <c r="L234" s="672"/>
      <c r="M234" s="646">
        <v>500</v>
      </c>
      <c r="N234" s="702" t="e">
        <f t="shared" ref="N234" si="29">M234/L234</f>
        <v>#DIV/0!</v>
      </c>
      <c r="O234" s="837" t="s">
        <v>1520</v>
      </c>
    </row>
    <row r="235" spans="1:15" s="703" customFormat="1">
      <c r="A235" s="672" t="s">
        <v>365</v>
      </c>
      <c r="B235" s="672" t="s">
        <v>365</v>
      </c>
      <c r="C235" s="549">
        <v>2014</v>
      </c>
      <c r="D235" s="822" t="s">
        <v>915</v>
      </c>
      <c r="E235" s="672" t="s">
        <v>786</v>
      </c>
      <c r="F235" s="392" t="s">
        <v>21</v>
      </c>
      <c r="G235" s="672" t="s">
        <v>8</v>
      </c>
      <c r="H235" s="392" t="s">
        <v>68</v>
      </c>
      <c r="I235" s="672" t="s">
        <v>1408</v>
      </c>
      <c r="J235" s="672" t="s">
        <v>1397</v>
      </c>
      <c r="K235" s="693">
        <v>2.5000000000000001E-2</v>
      </c>
      <c r="L235" s="672"/>
      <c r="M235" s="646">
        <v>8</v>
      </c>
      <c r="N235" s="702" t="e">
        <f t="shared" ref="N235" si="30">M235/L235</f>
        <v>#DIV/0!</v>
      </c>
      <c r="O235" s="837" t="s">
        <v>1520</v>
      </c>
    </row>
  </sheetData>
  <phoneticPr fontId="34" type="noConversion"/>
  <dataValidations count="1">
    <dataValidation type="textLength" showInputMessage="1" showErrorMessage="1" sqref="O180:O235 O4:O175">
      <formula1>0</formula1>
      <formula2>150</formula2>
    </dataValidation>
  </dataValidations>
  <pageMargins left="0.78749999999999998" right="0.78749999999999998" top="1.0631944444444446" bottom="1.0631944444444446" header="0.51180555555555551" footer="0.51180555555555551"/>
  <pageSetup paperSize="9" scale="36"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0"/>
  <sheetViews>
    <sheetView zoomScaleSheetLayoutView="100" workbookViewId="0">
      <selection activeCell="F16" sqref="F16"/>
    </sheetView>
  </sheetViews>
  <sheetFormatPr defaultColWidth="11.42578125" defaultRowHeight="12.75"/>
  <cols>
    <col min="1" max="1" width="11.42578125" style="166" customWidth="1"/>
    <col min="2" max="2" width="25.7109375" style="166" customWidth="1"/>
    <col min="3" max="3" width="14.42578125" style="166" customWidth="1"/>
    <col min="4" max="4" width="38" style="166" customWidth="1"/>
    <col min="5" max="5" width="21.42578125" style="166" customWidth="1"/>
    <col min="6" max="6" width="31.140625" style="166" customWidth="1"/>
    <col min="7" max="7" width="14.140625" style="166" customWidth="1"/>
    <col min="8" max="16384" width="11.42578125" style="166"/>
  </cols>
  <sheetData>
    <row r="1" spans="1:11" ht="30" customHeight="1" thickBot="1">
      <c r="A1" s="164" t="s">
        <v>121</v>
      </c>
      <c r="B1" s="164"/>
      <c r="C1" s="164"/>
      <c r="D1" s="164"/>
      <c r="E1" s="164"/>
      <c r="F1" s="164"/>
      <c r="G1" s="164"/>
      <c r="J1" s="163" t="s">
        <v>0</v>
      </c>
      <c r="K1" s="423" t="s">
        <v>574</v>
      </c>
    </row>
    <row r="2" spans="1:11" ht="23.25" customHeight="1" thickBot="1">
      <c r="A2" s="167"/>
      <c r="B2" s="167"/>
      <c r="C2" s="167"/>
      <c r="D2" s="167"/>
      <c r="E2" s="167"/>
      <c r="F2" s="232"/>
      <c r="G2" s="164"/>
      <c r="J2" s="540" t="s">
        <v>284</v>
      </c>
      <c r="K2" s="541" t="s">
        <v>685</v>
      </c>
    </row>
    <row r="3" spans="1:11" ht="43.5" customHeight="1" thickBot="1">
      <c r="A3" s="170" t="s">
        <v>1</v>
      </c>
      <c r="B3" s="26" t="s">
        <v>10</v>
      </c>
      <c r="C3" s="170" t="s">
        <v>53</v>
      </c>
      <c r="D3" s="170" t="s">
        <v>54</v>
      </c>
      <c r="E3" s="233" t="s">
        <v>55</v>
      </c>
      <c r="F3" s="234" t="s">
        <v>268</v>
      </c>
      <c r="G3" s="235" t="s">
        <v>269</v>
      </c>
      <c r="H3" s="236" t="s">
        <v>243</v>
      </c>
      <c r="I3" s="237" t="s">
        <v>270</v>
      </c>
      <c r="J3" s="237" t="s">
        <v>271</v>
      </c>
      <c r="K3" s="238" t="s">
        <v>336</v>
      </c>
    </row>
    <row r="4" spans="1:11" s="914" customFormat="1">
      <c r="A4" s="925" t="s">
        <v>365</v>
      </c>
      <c r="B4" s="926" t="s">
        <v>21</v>
      </c>
      <c r="C4" s="927" t="s">
        <v>122</v>
      </c>
      <c r="D4" s="928" t="s">
        <v>123</v>
      </c>
      <c r="E4" s="929" t="s">
        <v>1606</v>
      </c>
      <c r="F4" s="930" t="s">
        <v>59</v>
      </c>
      <c r="G4" s="930" t="s">
        <v>41</v>
      </c>
      <c r="H4" s="924">
        <v>2013</v>
      </c>
      <c r="I4" s="931">
        <v>1</v>
      </c>
      <c r="J4" s="931">
        <v>1</v>
      </c>
      <c r="K4" s="924"/>
    </row>
    <row r="5" spans="1:11" s="914" customFormat="1">
      <c r="A5" s="925" t="s">
        <v>365</v>
      </c>
      <c r="B5" s="926" t="s">
        <v>21</v>
      </c>
      <c r="C5" s="927" t="s">
        <v>122</v>
      </c>
      <c r="D5" s="928" t="s">
        <v>124</v>
      </c>
      <c r="E5" s="929" t="s">
        <v>1606</v>
      </c>
      <c r="F5" s="932" t="s">
        <v>59</v>
      </c>
      <c r="G5" s="932" t="s">
        <v>41</v>
      </c>
      <c r="H5" s="924">
        <v>2013</v>
      </c>
      <c r="I5" s="931">
        <v>1</v>
      </c>
      <c r="J5" s="931">
        <v>1</v>
      </c>
      <c r="K5" s="924"/>
    </row>
    <row r="6" spans="1:11" s="914" customFormat="1">
      <c r="A6" s="925" t="s">
        <v>365</v>
      </c>
      <c r="B6" s="926" t="s">
        <v>21</v>
      </c>
      <c r="C6" s="927" t="s">
        <v>125</v>
      </c>
      <c r="D6" s="928" t="s">
        <v>123</v>
      </c>
      <c r="E6" s="929" t="s">
        <v>58</v>
      </c>
      <c r="F6" s="932" t="s">
        <v>59</v>
      </c>
      <c r="G6" s="932" t="s">
        <v>41</v>
      </c>
      <c r="H6" s="924">
        <v>2013</v>
      </c>
      <c r="I6" s="931">
        <v>1</v>
      </c>
      <c r="J6" s="931">
        <v>1</v>
      </c>
      <c r="K6" s="924"/>
    </row>
    <row r="7" spans="1:11" s="914" customFormat="1">
      <c r="A7" s="925" t="s">
        <v>365</v>
      </c>
      <c r="B7" s="926" t="s">
        <v>21</v>
      </c>
      <c r="C7" s="927" t="s">
        <v>125</v>
      </c>
      <c r="D7" s="928" t="s">
        <v>126</v>
      </c>
      <c r="E7" s="929" t="s">
        <v>58</v>
      </c>
      <c r="F7" s="930" t="s">
        <v>59</v>
      </c>
      <c r="G7" s="930" t="s">
        <v>41</v>
      </c>
      <c r="H7" s="924">
        <v>2013</v>
      </c>
      <c r="I7" s="931">
        <v>1</v>
      </c>
      <c r="J7" s="931">
        <v>1</v>
      </c>
      <c r="K7" s="924"/>
    </row>
    <row r="8" spans="1:11" s="914" customFormat="1">
      <c r="A8" s="925" t="s">
        <v>365</v>
      </c>
      <c r="B8" s="926" t="s">
        <v>21</v>
      </c>
      <c r="C8" s="927" t="s">
        <v>125</v>
      </c>
      <c r="D8" s="928" t="s">
        <v>127</v>
      </c>
      <c r="E8" s="933" t="s">
        <v>58</v>
      </c>
      <c r="F8" s="930" t="s">
        <v>59</v>
      </c>
      <c r="G8" s="930" t="s">
        <v>41</v>
      </c>
      <c r="H8" s="924">
        <v>2013</v>
      </c>
      <c r="I8" s="931">
        <v>1</v>
      </c>
      <c r="J8" s="931">
        <v>1</v>
      </c>
      <c r="K8" s="924"/>
    </row>
    <row r="9" spans="1:11" s="914" customFormat="1">
      <c r="A9" s="925" t="s">
        <v>365</v>
      </c>
      <c r="B9" s="926" t="s">
        <v>21</v>
      </c>
      <c r="C9" s="927" t="s">
        <v>125</v>
      </c>
      <c r="D9" s="928" t="s">
        <v>128</v>
      </c>
      <c r="E9" s="933" t="s">
        <v>58</v>
      </c>
      <c r="F9" s="930" t="s">
        <v>59</v>
      </c>
      <c r="G9" s="930" t="s">
        <v>41</v>
      </c>
      <c r="H9" s="924">
        <v>2013</v>
      </c>
      <c r="I9" s="931">
        <v>1</v>
      </c>
      <c r="J9" s="931">
        <v>1</v>
      </c>
      <c r="K9" s="924"/>
    </row>
    <row r="10" spans="1:11" s="914" customFormat="1">
      <c r="A10" s="925" t="s">
        <v>365</v>
      </c>
      <c r="B10" s="926" t="s">
        <v>21</v>
      </c>
      <c r="C10" s="927" t="s">
        <v>125</v>
      </c>
      <c r="D10" s="928" t="s">
        <v>1607</v>
      </c>
      <c r="E10" s="933" t="s">
        <v>58</v>
      </c>
      <c r="F10" s="930" t="s">
        <v>59</v>
      </c>
      <c r="G10" s="930" t="s">
        <v>41</v>
      </c>
      <c r="H10" s="924">
        <v>2013</v>
      </c>
      <c r="I10" s="931">
        <v>1</v>
      </c>
      <c r="J10" s="931">
        <v>1</v>
      </c>
      <c r="K10" s="924"/>
    </row>
    <row r="11" spans="1:11" s="914" customFormat="1">
      <c r="A11" s="925" t="s">
        <v>365</v>
      </c>
      <c r="B11" s="926" t="s">
        <v>21</v>
      </c>
      <c r="C11" s="927" t="s">
        <v>125</v>
      </c>
      <c r="D11" s="928" t="s">
        <v>1608</v>
      </c>
      <c r="E11" s="933" t="s">
        <v>58</v>
      </c>
      <c r="F11" s="930" t="s">
        <v>59</v>
      </c>
      <c r="G11" s="930" t="s">
        <v>41</v>
      </c>
      <c r="H11" s="924">
        <v>2013</v>
      </c>
      <c r="I11" s="931">
        <v>1</v>
      </c>
      <c r="J11" s="931">
        <v>1</v>
      </c>
      <c r="K11" s="924"/>
    </row>
    <row r="12" spans="1:11" s="914" customFormat="1">
      <c r="A12" s="925" t="s">
        <v>365</v>
      </c>
      <c r="B12" s="926" t="s">
        <v>21</v>
      </c>
      <c r="C12" s="927" t="s">
        <v>125</v>
      </c>
      <c r="D12" s="928" t="s">
        <v>1609</v>
      </c>
      <c r="E12" s="933" t="s">
        <v>58</v>
      </c>
      <c r="F12" s="930" t="s">
        <v>59</v>
      </c>
      <c r="G12" s="930" t="s">
        <v>41</v>
      </c>
      <c r="H12" s="924">
        <v>2013</v>
      </c>
      <c r="I12" s="931">
        <v>1</v>
      </c>
      <c r="J12" s="931">
        <v>1</v>
      </c>
      <c r="K12" s="924"/>
    </row>
    <row r="13" spans="1:11" s="914" customFormat="1">
      <c r="A13" s="925" t="s">
        <v>365</v>
      </c>
      <c r="B13" s="926" t="s">
        <v>21</v>
      </c>
      <c r="C13" s="927" t="s">
        <v>129</v>
      </c>
      <c r="D13" s="928" t="s">
        <v>130</v>
      </c>
      <c r="E13" s="933" t="s">
        <v>58</v>
      </c>
      <c r="F13" s="930" t="s">
        <v>59</v>
      </c>
      <c r="G13" s="930" t="s">
        <v>41</v>
      </c>
      <c r="H13" s="924">
        <v>2013</v>
      </c>
      <c r="I13" s="931">
        <v>1</v>
      </c>
      <c r="J13" s="931">
        <v>1</v>
      </c>
      <c r="K13" s="924"/>
    </row>
    <row r="14" spans="1:11" s="914" customFormat="1">
      <c r="A14" s="925" t="s">
        <v>365</v>
      </c>
      <c r="B14" s="926" t="s">
        <v>21</v>
      </c>
      <c r="C14" s="927" t="s">
        <v>129</v>
      </c>
      <c r="D14" s="928" t="s">
        <v>131</v>
      </c>
      <c r="E14" s="933" t="s">
        <v>58</v>
      </c>
      <c r="F14" s="930" t="s">
        <v>59</v>
      </c>
      <c r="G14" s="930" t="s">
        <v>41</v>
      </c>
      <c r="H14" s="924">
        <v>2013</v>
      </c>
      <c r="I14" s="931">
        <v>1</v>
      </c>
      <c r="J14" s="931">
        <v>1</v>
      </c>
      <c r="K14" s="924"/>
    </row>
    <row r="15" spans="1:11" s="914" customFormat="1">
      <c r="A15" s="925" t="s">
        <v>365</v>
      </c>
      <c r="B15" s="926" t="s">
        <v>21</v>
      </c>
      <c r="C15" s="934" t="s">
        <v>129</v>
      </c>
      <c r="D15" s="928" t="s">
        <v>1610</v>
      </c>
      <c r="E15" s="935" t="s">
        <v>1611</v>
      </c>
      <c r="F15" s="930" t="s">
        <v>59</v>
      </c>
      <c r="G15" s="936" t="s">
        <v>42</v>
      </c>
      <c r="H15" s="924">
        <v>2013</v>
      </c>
      <c r="I15" s="931">
        <v>1</v>
      </c>
      <c r="J15" s="931">
        <v>1</v>
      </c>
      <c r="K15" s="924"/>
    </row>
    <row r="16" spans="1:11" s="914" customFormat="1">
      <c r="A16" s="925" t="s">
        <v>365</v>
      </c>
      <c r="B16" s="926" t="s">
        <v>23</v>
      </c>
      <c r="C16" s="934" t="s">
        <v>122</v>
      </c>
      <c r="D16" s="928" t="s">
        <v>123</v>
      </c>
      <c r="E16" s="933" t="s">
        <v>1606</v>
      </c>
      <c r="F16" s="930" t="s">
        <v>1612</v>
      </c>
      <c r="G16" s="930" t="s">
        <v>41</v>
      </c>
      <c r="H16" s="924">
        <v>2013</v>
      </c>
      <c r="I16" s="931">
        <v>1</v>
      </c>
      <c r="J16" s="931">
        <v>1</v>
      </c>
      <c r="K16" s="924"/>
    </row>
    <row r="17" spans="1:11" s="914" customFormat="1">
      <c r="A17" s="925" t="s">
        <v>365</v>
      </c>
      <c r="B17" s="926" t="s">
        <v>23</v>
      </c>
      <c r="C17" s="934" t="s">
        <v>122</v>
      </c>
      <c r="D17" s="928" t="s">
        <v>124</v>
      </c>
      <c r="E17" s="933" t="s">
        <v>1606</v>
      </c>
      <c r="F17" s="930" t="s">
        <v>1612</v>
      </c>
      <c r="G17" s="930" t="s">
        <v>41</v>
      </c>
      <c r="H17" s="924">
        <v>2013</v>
      </c>
      <c r="I17" s="931">
        <v>1</v>
      </c>
      <c r="J17" s="931">
        <v>1</v>
      </c>
      <c r="K17" s="924"/>
    </row>
    <row r="18" spans="1:11" s="914" customFormat="1">
      <c r="A18" s="925" t="s">
        <v>365</v>
      </c>
      <c r="B18" s="926" t="s">
        <v>23</v>
      </c>
      <c r="C18" s="934" t="s">
        <v>125</v>
      </c>
      <c r="D18" s="928" t="s">
        <v>123</v>
      </c>
      <c r="E18" s="933" t="s">
        <v>58</v>
      </c>
      <c r="F18" s="930" t="s">
        <v>1612</v>
      </c>
      <c r="G18" s="930" t="s">
        <v>41</v>
      </c>
      <c r="H18" s="924">
        <v>2013</v>
      </c>
      <c r="I18" s="931">
        <v>1</v>
      </c>
      <c r="J18" s="931">
        <v>1</v>
      </c>
      <c r="K18" s="924"/>
    </row>
    <row r="19" spans="1:11" s="914" customFormat="1">
      <c r="A19" s="925" t="s">
        <v>365</v>
      </c>
      <c r="B19" s="926" t="s">
        <v>23</v>
      </c>
      <c r="C19" s="927" t="s">
        <v>125</v>
      </c>
      <c r="D19" s="928" t="s">
        <v>126</v>
      </c>
      <c r="E19" s="933" t="s">
        <v>58</v>
      </c>
      <c r="F19" s="930" t="s">
        <v>1612</v>
      </c>
      <c r="G19" s="930" t="s">
        <v>41</v>
      </c>
      <c r="H19" s="924">
        <v>2013</v>
      </c>
      <c r="I19" s="931">
        <v>1</v>
      </c>
      <c r="J19" s="931">
        <v>1</v>
      </c>
      <c r="K19" s="924"/>
    </row>
    <row r="20" spans="1:11" s="914" customFormat="1">
      <c r="A20" s="925" t="s">
        <v>365</v>
      </c>
      <c r="B20" s="926" t="s">
        <v>23</v>
      </c>
      <c r="C20" s="927" t="s">
        <v>125</v>
      </c>
      <c r="D20" s="928" t="s">
        <v>127</v>
      </c>
      <c r="E20" s="933" t="s">
        <v>58</v>
      </c>
      <c r="F20" s="930" t="s">
        <v>1612</v>
      </c>
      <c r="G20" s="930" t="s">
        <v>41</v>
      </c>
      <c r="H20" s="924">
        <v>2013</v>
      </c>
      <c r="I20" s="931">
        <v>1</v>
      </c>
      <c r="J20" s="931">
        <v>1</v>
      </c>
      <c r="K20" s="924"/>
    </row>
    <row r="21" spans="1:11" s="914" customFormat="1">
      <c r="A21" s="925" t="s">
        <v>365</v>
      </c>
      <c r="B21" s="926" t="s">
        <v>23</v>
      </c>
      <c r="C21" s="927" t="s">
        <v>125</v>
      </c>
      <c r="D21" s="928" t="s">
        <v>128</v>
      </c>
      <c r="E21" s="933" t="s">
        <v>58</v>
      </c>
      <c r="F21" s="930" t="s">
        <v>1612</v>
      </c>
      <c r="G21" s="930" t="s">
        <v>41</v>
      </c>
      <c r="H21" s="924">
        <v>2013</v>
      </c>
      <c r="I21" s="931">
        <v>1</v>
      </c>
      <c r="J21" s="931">
        <v>1</v>
      </c>
      <c r="K21" s="924"/>
    </row>
    <row r="22" spans="1:11" s="914" customFormat="1">
      <c r="A22" s="925" t="s">
        <v>365</v>
      </c>
      <c r="B22" s="926" t="s">
        <v>23</v>
      </c>
      <c r="C22" s="927" t="s">
        <v>125</v>
      </c>
      <c r="D22" s="928" t="s">
        <v>1607</v>
      </c>
      <c r="E22" s="933" t="s">
        <v>58</v>
      </c>
      <c r="F22" s="930" t="s">
        <v>1612</v>
      </c>
      <c r="G22" s="930" t="s">
        <v>41</v>
      </c>
      <c r="H22" s="924">
        <v>2013</v>
      </c>
      <c r="I22" s="931">
        <v>1</v>
      </c>
      <c r="J22" s="931">
        <v>1</v>
      </c>
      <c r="K22" s="924"/>
    </row>
    <row r="23" spans="1:11" s="914" customFormat="1">
      <c r="A23" s="925" t="s">
        <v>365</v>
      </c>
      <c r="B23" s="926" t="s">
        <v>23</v>
      </c>
      <c r="C23" s="927" t="s">
        <v>125</v>
      </c>
      <c r="D23" s="928" t="s">
        <v>1608</v>
      </c>
      <c r="E23" s="933" t="s">
        <v>58</v>
      </c>
      <c r="F23" s="930" t="s">
        <v>1612</v>
      </c>
      <c r="G23" s="930" t="s">
        <v>41</v>
      </c>
      <c r="H23" s="924">
        <v>2013</v>
      </c>
      <c r="I23" s="931">
        <v>1</v>
      </c>
      <c r="J23" s="931">
        <v>1</v>
      </c>
      <c r="K23" s="924"/>
    </row>
    <row r="24" spans="1:11" s="914" customFormat="1">
      <c r="A24" s="925" t="s">
        <v>365</v>
      </c>
      <c r="B24" s="926" t="s">
        <v>23</v>
      </c>
      <c r="C24" s="927" t="s">
        <v>125</v>
      </c>
      <c r="D24" s="928" t="s">
        <v>1613</v>
      </c>
      <c r="E24" s="933" t="s">
        <v>58</v>
      </c>
      <c r="F24" s="930" t="s">
        <v>1612</v>
      </c>
      <c r="G24" s="930" t="s">
        <v>41</v>
      </c>
      <c r="H24" s="924">
        <v>2013</v>
      </c>
      <c r="I24" s="931">
        <v>1</v>
      </c>
      <c r="J24" s="931">
        <v>1</v>
      </c>
      <c r="K24" s="924"/>
    </row>
    <row r="25" spans="1:11" s="914" customFormat="1">
      <c r="A25" s="925" t="s">
        <v>365</v>
      </c>
      <c r="B25" s="926" t="s">
        <v>23</v>
      </c>
      <c r="C25" s="934" t="s">
        <v>129</v>
      </c>
      <c r="D25" s="928" t="s">
        <v>130</v>
      </c>
      <c r="E25" s="933" t="s">
        <v>58</v>
      </c>
      <c r="F25" s="930" t="s">
        <v>1612</v>
      </c>
      <c r="G25" s="930" t="s">
        <v>41</v>
      </c>
      <c r="H25" s="924">
        <v>2013</v>
      </c>
      <c r="I25" s="931">
        <v>1</v>
      </c>
      <c r="J25" s="931">
        <v>1</v>
      </c>
      <c r="K25" s="924"/>
    </row>
    <row r="26" spans="1:11" s="914" customFormat="1">
      <c r="A26" s="925" t="s">
        <v>365</v>
      </c>
      <c r="B26" s="926" t="s">
        <v>23</v>
      </c>
      <c r="C26" s="934" t="s">
        <v>129</v>
      </c>
      <c r="D26" s="928" t="s">
        <v>131</v>
      </c>
      <c r="E26" s="933" t="s">
        <v>58</v>
      </c>
      <c r="F26" s="930" t="s">
        <v>1612</v>
      </c>
      <c r="G26" s="930" t="s">
        <v>41</v>
      </c>
      <c r="H26" s="924">
        <v>2013</v>
      </c>
      <c r="I26" s="931">
        <v>1</v>
      </c>
      <c r="J26" s="931">
        <v>1</v>
      </c>
      <c r="K26" s="924"/>
    </row>
    <row r="27" spans="1:11" s="914" customFormat="1">
      <c r="A27" s="925" t="s">
        <v>365</v>
      </c>
      <c r="B27" s="926" t="s">
        <v>23</v>
      </c>
      <c r="C27" s="934" t="s">
        <v>129</v>
      </c>
      <c r="D27" s="937" t="s">
        <v>1610</v>
      </c>
      <c r="E27" s="935" t="s">
        <v>1593</v>
      </c>
      <c r="F27" s="930" t="s">
        <v>1612</v>
      </c>
      <c r="G27" s="930" t="s">
        <v>41</v>
      </c>
      <c r="H27" s="924">
        <v>2013</v>
      </c>
      <c r="I27" s="931">
        <v>1</v>
      </c>
      <c r="J27" s="931">
        <v>1</v>
      </c>
      <c r="K27" s="924"/>
    </row>
    <row r="28" spans="1:11" s="914" customFormat="1">
      <c r="A28" s="925" t="s">
        <v>365</v>
      </c>
      <c r="B28" s="926" t="s">
        <v>687</v>
      </c>
      <c r="C28" s="934" t="s">
        <v>122</v>
      </c>
      <c r="D28" s="928" t="s">
        <v>123</v>
      </c>
      <c r="E28" s="933" t="s">
        <v>1606</v>
      </c>
      <c r="F28" s="930" t="s">
        <v>1612</v>
      </c>
      <c r="G28" s="930" t="s">
        <v>41</v>
      </c>
      <c r="H28" s="924">
        <v>2013</v>
      </c>
      <c r="I28" s="931">
        <v>1</v>
      </c>
      <c r="J28" s="931">
        <v>1</v>
      </c>
      <c r="K28" s="924"/>
    </row>
    <row r="29" spans="1:11" s="914" customFormat="1">
      <c r="A29" s="925" t="s">
        <v>365</v>
      </c>
      <c r="B29" s="926" t="s">
        <v>687</v>
      </c>
      <c r="C29" s="934" t="s">
        <v>122</v>
      </c>
      <c r="D29" s="928" t="s">
        <v>124</v>
      </c>
      <c r="E29" s="933" t="s">
        <v>1606</v>
      </c>
      <c r="F29" s="930" t="s">
        <v>1612</v>
      </c>
      <c r="G29" s="930" t="s">
        <v>41</v>
      </c>
      <c r="H29" s="924">
        <v>2013</v>
      </c>
      <c r="I29" s="931">
        <v>1</v>
      </c>
      <c r="J29" s="931">
        <v>1</v>
      </c>
      <c r="K29" s="924"/>
    </row>
    <row r="30" spans="1:11" s="914" customFormat="1">
      <c r="A30" s="925" t="s">
        <v>365</v>
      </c>
      <c r="B30" s="926" t="s">
        <v>687</v>
      </c>
      <c r="C30" s="934" t="s">
        <v>125</v>
      </c>
      <c r="D30" s="928" t="s">
        <v>123</v>
      </c>
      <c r="E30" s="933" t="s">
        <v>58</v>
      </c>
      <c r="F30" s="930" t="s">
        <v>1612</v>
      </c>
      <c r="G30" s="930" t="s">
        <v>41</v>
      </c>
      <c r="H30" s="924">
        <v>2013</v>
      </c>
      <c r="I30" s="931">
        <v>1</v>
      </c>
      <c r="J30" s="931">
        <v>1</v>
      </c>
      <c r="K30" s="924"/>
    </row>
    <row r="31" spans="1:11" s="914" customFormat="1">
      <c r="A31" s="925" t="s">
        <v>365</v>
      </c>
      <c r="B31" s="926" t="s">
        <v>687</v>
      </c>
      <c r="C31" s="934" t="s">
        <v>125</v>
      </c>
      <c r="D31" s="928" t="s">
        <v>126</v>
      </c>
      <c r="E31" s="933" t="s">
        <v>58</v>
      </c>
      <c r="F31" s="930" t="s">
        <v>1612</v>
      </c>
      <c r="G31" s="930" t="s">
        <v>41</v>
      </c>
      <c r="H31" s="924">
        <v>2013</v>
      </c>
      <c r="I31" s="931">
        <v>1</v>
      </c>
      <c r="J31" s="931">
        <v>1</v>
      </c>
      <c r="K31" s="924"/>
    </row>
    <row r="32" spans="1:11" s="914" customFormat="1">
      <c r="A32" s="925" t="s">
        <v>365</v>
      </c>
      <c r="B32" s="926" t="s">
        <v>687</v>
      </c>
      <c r="C32" s="934" t="s">
        <v>125</v>
      </c>
      <c r="D32" s="928" t="s">
        <v>127</v>
      </c>
      <c r="E32" s="933" t="s">
        <v>58</v>
      </c>
      <c r="F32" s="930" t="s">
        <v>1612</v>
      </c>
      <c r="G32" s="930" t="s">
        <v>41</v>
      </c>
      <c r="H32" s="924">
        <v>2013</v>
      </c>
      <c r="I32" s="931">
        <v>1</v>
      </c>
      <c r="J32" s="931">
        <v>1</v>
      </c>
      <c r="K32" s="924"/>
    </row>
    <row r="33" spans="1:11" s="914" customFormat="1">
      <c r="A33" s="925" t="s">
        <v>365</v>
      </c>
      <c r="B33" s="926" t="s">
        <v>687</v>
      </c>
      <c r="C33" s="934" t="s">
        <v>125</v>
      </c>
      <c r="D33" s="928" t="s">
        <v>128</v>
      </c>
      <c r="E33" s="933" t="s">
        <v>58</v>
      </c>
      <c r="F33" s="930" t="s">
        <v>1612</v>
      </c>
      <c r="G33" s="930" t="s">
        <v>41</v>
      </c>
      <c r="H33" s="924">
        <v>2013</v>
      </c>
      <c r="I33" s="931">
        <v>1</v>
      </c>
      <c r="J33" s="931">
        <v>1</v>
      </c>
      <c r="K33" s="924"/>
    </row>
    <row r="34" spans="1:11" s="914" customFormat="1">
      <c r="A34" s="925" t="s">
        <v>365</v>
      </c>
      <c r="B34" s="926" t="s">
        <v>687</v>
      </c>
      <c r="C34" s="934" t="s">
        <v>125</v>
      </c>
      <c r="D34" s="928" t="s">
        <v>1607</v>
      </c>
      <c r="E34" s="933" t="s">
        <v>58</v>
      </c>
      <c r="F34" s="930" t="s">
        <v>1612</v>
      </c>
      <c r="G34" s="930" t="s">
        <v>41</v>
      </c>
      <c r="H34" s="924">
        <v>2013</v>
      </c>
      <c r="I34" s="931">
        <v>1</v>
      </c>
      <c r="J34" s="931">
        <v>1</v>
      </c>
      <c r="K34" s="924"/>
    </row>
    <row r="35" spans="1:11" s="914" customFormat="1">
      <c r="A35" s="925" t="s">
        <v>365</v>
      </c>
      <c r="B35" s="926" t="s">
        <v>687</v>
      </c>
      <c r="C35" s="934" t="s">
        <v>129</v>
      </c>
      <c r="D35" s="928" t="s">
        <v>130</v>
      </c>
      <c r="E35" s="933" t="s">
        <v>58</v>
      </c>
      <c r="F35" s="930" t="s">
        <v>1612</v>
      </c>
      <c r="G35" s="930" t="s">
        <v>41</v>
      </c>
      <c r="H35" s="924">
        <v>2013</v>
      </c>
      <c r="I35" s="931">
        <v>1</v>
      </c>
      <c r="J35" s="931">
        <v>1</v>
      </c>
      <c r="K35" s="924"/>
    </row>
    <row r="36" spans="1:11" s="914" customFormat="1">
      <c r="A36" s="925" t="s">
        <v>365</v>
      </c>
      <c r="B36" s="926" t="s">
        <v>687</v>
      </c>
      <c r="C36" s="934" t="s">
        <v>129</v>
      </c>
      <c r="D36" s="928" t="s">
        <v>131</v>
      </c>
      <c r="E36" s="933" t="s">
        <v>58</v>
      </c>
      <c r="F36" s="930" t="s">
        <v>1612</v>
      </c>
      <c r="G36" s="930" t="s">
        <v>41</v>
      </c>
      <c r="H36" s="924">
        <v>2013</v>
      </c>
      <c r="I36" s="931">
        <v>1</v>
      </c>
      <c r="J36" s="931">
        <v>1</v>
      </c>
      <c r="K36" s="924"/>
    </row>
    <row r="37" spans="1:11" s="914" customFormat="1">
      <c r="A37" s="925" t="s">
        <v>365</v>
      </c>
      <c r="B37" s="926" t="s">
        <v>687</v>
      </c>
      <c r="C37" s="934" t="s">
        <v>129</v>
      </c>
      <c r="D37" s="928" t="s">
        <v>1610</v>
      </c>
      <c r="E37" s="935" t="s">
        <v>1593</v>
      </c>
      <c r="F37" s="930" t="s">
        <v>1612</v>
      </c>
      <c r="G37" s="930" t="s">
        <v>41</v>
      </c>
      <c r="H37" s="924">
        <v>2013</v>
      </c>
      <c r="I37" s="931">
        <v>1</v>
      </c>
      <c r="J37" s="931">
        <v>1</v>
      </c>
      <c r="K37" s="924"/>
    </row>
    <row r="38" spans="1:11" ht="13.35" customHeight="1">
      <c r="A38" s="173" t="s">
        <v>420</v>
      </c>
      <c r="E38" s="29"/>
      <c r="F38" s="29"/>
      <c r="G38" s="29"/>
    </row>
    <row r="39" spans="1:11" ht="13.35" customHeight="1">
      <c r="A39" s="172" t="s">
        <v>272</v>
      </c>
      <c r="E39" s="29"/>
      <c r="F39" s="29"/>
      <c r="G39" s="29"/>
    </row>
    <row r="40" spans="1:11" ht="42.75" customHeight="1">
      <c r="A40" s="1110" t="s">
        <v>275</v>
      </c>
      <c r="B40" s="1137"/>
      <c r="C40" s="1137"/>
      <c r="D40" s="1137"/>
      <c r="E40" s="1137"/>
      <c r="F40" s="1137"/>
      <c r="G40" s="1137"/>
      <c r="H40" s="1137"/>
      <c r="I40" s="1137"/>
      <c r="J40" s="1137"/>
    </row>
  </sheetData>
  <mergeCells count="1">
    <mergeCell ref="A40:J40"/>
  </mergeCells>
  <pageMargins left="0.70866141732283472" right="0.70866141732283472" top="0.74803149606299213" bottom="0.74803149606299213" header="0.51181102362204722" footer="0.51181102362204722"/>
  <pageSetup paperSize="9" scale="73"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D190"/>
  <sheetViews>
    <sheetView zoomScaleNormal="100" zoomScaleSheetLayoutView="100" workbookViewId="0">
      <selection activeCell="K13" sqref="K13"/>
    </sheetView>
  </sheetViews>
  <sheetFormatPr defaultColWidth="11.42578125" defaultRowHeight="12.75"/>
  <cols>
    <col min="1" max="1" width="9.42578125" style="1" customWidth="1"/>
    <col min="2" max="2" width="40" style="1" customWidth="1"/>
    <col min="3" max="3" width="18.28515625" style="1" customWidth="1"/>
    <col min="4" max="4" width="16.7109375" style="1" customWidth="1"/>
  </cols>
  <sheetData>
    <row r="1" spans="1:4" ht="20.100000000000001" customHeight="1">
      <c r="A1" s="65" t="s">
        <v>132</v>
      </c>
      <c r="B1" s="66"/>
      <c r="C1" s="67" t="s">
        <v>52</v>
      </c>
      <c r="D1" s="536" t="s">
        <v>574</v>
      </c>
    </row>
    <row r="2" spans="1:4" ht="18.600000000000001" customHeight="1">
      <c r="A2" s="23"/>
      <c r="B2" s="69"/>
      <c r="C2" s="63"/>
      <c r="D2" s="68"/>
    </row>
    <row r="3" spans="1:4" ht="25.5">
      <c r="A3" s="70" t="s">
        <v>1</v>
      </c>
      <c r="B3" s="71" t="s">
        <v>80</v>
      </c>
      <c r="C3" s="72" t="s">
        <v>133</v>
      </c>
      <c r="D3" s="73" t="s">
        <v>134</v>
      </c>
    </row>
    <row r="4" spans="1:4">
      <c r="A4" s="537" t="s">
        <v>365</v>
      </c>
      <c r="B4" s="538" t="s">
        <v>1139</v>
      </c>
      <c r="C4" s="359" t="s">
        <v>1140</v>
      </c>
      <c r="D4" s="539">
        <v>1.04</v>
      </c>
    </row>
    <row r="5" spans="1:4">
      <c r="A5" s="537" t="s">
        <v>365</v>
      </c>
      <c r="B5" s="538" t="s">
        <v>1139</v>
      </c>
      <c r="C5" s="359" t="s">
        <v>1141</v>
      </c>
      <c r="D5" s="539">
        <v>1</v>
      </c>
    </row>
    <row r="6" spans="1:4">
      <c r="A6" s="537" t="s">
        <v>365</v>
      </c>
      <c r="B6" s="538" t="s">
        <v>1139</v>
      </c>
      <c r="C6" s="359" t="s">
        <v>1142</v>
      </c>
      <c r="D6" s="539">
        <v>1.04</v>
      </c>
    </row>
    <row r="7" spans="1:4">
      <c r="A7" s="537" t="s">
        <v>365</v>
      </c>
      <c r="B7" s="538" t="s">
        <v>1143</v>
      </c>
      <c r="C7" s="359" t="s">
        <v>1140</v>
      </c>
      <c r="D7" s="539">
        <v>1.1100000000000001</v>
      </c>
    </row>
    <row r="8" spans="1:4">
      <c r="A8" s="537" t="s">
        <v>365</v>
      </c>
      <c r="B8" s="538" t="s">
        <v>1143</v>
      </c>
      <c r="C8" s="359" t="s">
        <v>1141</v>
      </c>
      <c r="D8" s="539">
        <v>1.01</v>
      </c>
    </row>
    <row r="9" spans="1:4">
      <c r="A9" s="537" t="s">
        <v>365</v>
      </c>
      <c r="B9" s="538" t="s">
        <v>1143</v>
      </c>
      <c r="C9" s="359" t="s">
        <v>1142</v>
      </c>
      <c r="D9" s="539">
        <v>1.1100000000000001</v>
      </c>
    </row>
    <row r="10" spans="1:4">
      <c r="A10" s="537" t="s">
        <v>365</v>
      </c>
      <c r="B10" s="538" t="s">
        <v>948</v>
      </c>
      <c r="C10" s="359" t="s">
        <v>1141</v>
      </c>
      <c r="D10" s="539">
        <v>1</v>
      </c>
    </row>
    <row r="11" spans="1:4">
      <c r="A11" s="537" t="s">
        <v>365</v>
      </c>
      <c r="B11" s="538" t="s">
        <v>948</v>
      </c>
      <c r="C11" s="359" t="s">
        <v>1142</v>
      </c>
      <c r="D11" s="539">
        <v>1</v>
      </c>
    </row>
    <row r="12" spans="1:4">
      <c r="A12" s="537" t="s">
        <v>365</v>
      </c>
      <c r="B12" s="538" t="s">
        <v>1144</v>
      </c>
      <c r="C12" s="359" t="s">
        <v>1141</v>
      </c>
      <c r="D12" s="539">
        <v>1.01</v>
      </c>
    </row>
    <row r="13" spans="1:4">
      <c r="A13" s="537" t="s">
        <v>365</v>
      </c>
      <c r="B13" s="538" t="s">
        <v>1144</v>
      </c>
      <c r="C13" s="359" t="s">
        <v>1142</v>
      </c>
      <c r="D13" s="539">
        <v>1.1499999999999999</v>
      </c>
    </row>
    <row r="14" spans="1:4">
      <c r="A14" s="537" t="s">
        <v>365</v>
      </c>
      <c r="B14" s="538" t="s">
        <v>1144</v>
      </c>
      <c r="C14" s="359" t="s">
        <v>1145</v>
      </c>
      <c r="D14" s="539">
        <v>2.48</v>
      </c>
    </row>
    <row r="15" spans="1:4">
      <c r="A15" s="537" t="s">
        <v>365</v>
      </c>
      <c r="B15" s="538" t="s">
        <v>1144</v>
      </c>
      <c r="C15" s="359" t="s">
        <v>1140</v>
      </c>
      <c r="D15" s="539">
        <v>1.1499999999999999</v>
      </c>
    </row>
    <row r="16" spans="1:4">
      <c r="A16" s="537" t="s">
        <v>365</v>
      </c>
      <c r="B16" s="538" t="s">
        <v>892</v>
      </c>
      <c r="C16" s="359" t="s">
        <v>1140</v>
      </c>
      <c r="D16" s="539">
        <v>1.1499999999999999</v>
      </c>
    </row>
    <row r="17" spans="1:4">
      <c r="A17" s="537" t="s">
        <v>365</v>
      </c>
      <c r="B17" s="538" t="s">
        <v>892</v>
      </c>
      <c r="C17" s="359" t="s">
        <v>1141</v>
      </c>
      <c r="D17" s="539">
        <v>1.01</v>
      </c>
    </row>
    <row r="18" spans="1:4">
      <c r="A18" s="537" t="s">
        <v>365</v>
      </c>
      <c r="B18" s="538" t="s">
        <v>892</v>
      </c>
      <c r="C18" s="359" t="s">
        <v>1142</v>
      </c>
      <c r="D18" s="539">
        <v>1.1499999999999999</v>
      </c>
    </row>
    <row r="19" spans="1:4">
      <c r="A19" s="537" t="s">
        <v>365</v>
      </c>
      <c r="B19" s="538" t="s">
        <v>1146</v>
      </c>
      <c r="C19" s="359" t="s">
        <v>1141</v>
      </c>
      <c r="D19" s="539">
        <v>1</v>
      </c>
    </row>
    <row r="20" spans="1:4">
      <c r="A20" s="537" t="s">
        <v>365</v>
      </c>
      <c r="B20" s="538" t="s">
        <v>1146</v>
      </c>
      <c r="C20" s="359" t="s">
        <v>1142</v>
      </c>
      <c r="D20" s="539">
        <v>1</v>
      </c>
    </row>
    <row r="21" spans="1:4">
      <c r="A21" s="537" t="s">
        <v>365</v>
      </c>
      <c r="B21" s="538" t="s">
        <v>1073</v>
      </c>
      <c r="C21" s="359" t="s">
        <v>1141</v>
      </c>
      <c r="D21" s="539">
        <v>1.1000000000000001</v>
      </c>
    </row>
    <row r="22" spans="1:4">
      <c r="A22" s="537" t="s">
        <v>365</v>
      </c>
      <c r="B22" s="538" t="s">
        <v>1073</v>
      </c>
      <c r="C22" s="359" t="s">
        <v>1142</v>
      </c>
      <c r="D22" s="539">
        <v>1.1000000000000001</v>
      </c>
    </row>
    <row r="23" spans="1:4">
      <c r="A23" s="537" t="s">
        <v>365</v>
      </c>
      <c r="B23" s="538" t="s">
        <v>858</v>
      </c>
      <c r="C23" s="359" t="s">
        <v>1140</v>
      </c>
      <c r="D23" s="539">
        <v>1.1100000000000001</v>
      </c>
    </row>
    <row r="24" spans="1:4">
      <c r="A24" s="537" t="s">
        <v>365</v>
      </c>
      <c r="B24" s="538" t="s">
        <v>858</v>
      </c>
      <c r="C24" s="359" t="s">
        <v>1141</v>
      </c>
      <c r="D24" s="539">
        <v>1.01</v>
      </c>
    </row>
    <row r="25" spans="1:4">
      <c r="A25" s="537" t="s">
        <v>365</v>
      </c>
      <c r="B25" s="538" t="s">
        <v>858</v>
      </c>
      <c r="C25" s="359" t="s">
        <v>1142</v>
      </c>
      <c r="D25" s="539">
        <v>1.1100000000000001</v>
      </c>
    </row>
    <row r="26" spans="1:4">
      <c r="A26" s="537" t="s">
        <v>365</v>
      </c>
      <c r="B26" s="538" t="s">
        <v>1147</v>
      </c>
      <c r="C26" s="359" t="s">
        <v>1141</v>
      </c>
      <c r="D26" s="539">
        <v>1</v>
      </c>
    </row>
    <row r="27" spans="1:4">
      <c r="A27" s="537" t="s">
        <v>365</v>
      </c>
      <c r="B27" s="538" t="s">
        <v>1147</v>
      </c>
      <c r="C27" s="359" t="s">
        <v>1140</v>
      </c>
      <c r="D27" s="539">
        <v>1.33</v>
      </c>
    </row>
    <row r="28" spans="1:4">
      <c r="A28" s="537" t="s">
        <v>365</v>
      </c>
      <c r="B28" s="538" t="s">
        <v>1147</v>
      </c>
      <c r="C28" s="359" t="s">
        <v>1142</v>
      </c>
      <c r="D28" s="539">
        <v>1.33</v>
      </c>
    </row>
    <row r="29" spans="1:4">
      <c r="A29" s="537" t="s">
        <v>365</v>
      </c>
      <c r="B29" s="538" t="s">
        <v>866</v>
      </c>
      <c r="C29" s="359" t="s">
        <v>1141</v>
      </c>
      <c r="D29" s="539">
        <v>1</v>
      </c>
    </row>
    <row r="30" spans="1:4">
      <c r="A30" s="537" t="s">
        <v>365</v>
      </c>
      <c r="B30" s="538" t="s">
        <v>866</v>
      </c>
      <c r="C30" s="359" t="s">
        <v>1140</v>
      </c>
      <c r="D30" s="539">
        <v>1.24</v>
      </c>
    </row>
    <row r="31" spans="1:4">
      <c r="A31" s="537" t="s">
        <v>365</v>
      </c>
      <c r="B31" s="538" t="s">
        <v>866</v>
      </c>
      <c r="C31" s="359" t="s">
        <v>1142</v>
      </c>
      <c r="D31" s="539">
        <v>1.24</v>
      </c>
    </row>
    <row r="32" spans="1:4">
      <c r="A32" s="537" t="s">
        <v>365</v>
      </c>
      <c r="B32" s="538" t="s">
        <v>873</v>
      </c>
      <c r="C32" s="359" t="s">
        <v>1141</v>
      </c>
      <c r="D32" s="539">
        <v>1.18</v>
      </c>
    </row>
    <row r="33" spans="1:4">
      <c r="A33" s="537" t="s">
        <v>365</v>
      </c>
      <c r="B33" s="538" t="s">
        <v>873</v>
      </c>
      <c r="C33" s="359" t="s">
        <v>1142</v>
      </c>
      <c r="D33" s="539">
        <v>1.18</v>
      </c>
    </row>
    <row r="34" spans="1:4">
      <c r="A34" s="537" t="s">
        <v>365</v>
      </c>
      <c r="B34" s="538" t="s">
        <v>1148</v>
      </c>
      <c r="C34" s="359" t="s">
        <v>1141</v>
      </c>
      <c r="D34" s="539">
        <v>1</v>
      </c>
    </row>
    <row r="35" spans="1:4">
      <c r="A35" s="537" t="s">
        <v>365</v>
      </c>
      <c r="B35" s="538" t="s">
        <v>1148</v>
      </c>
      <c r="C35" s="359" t="s">
        <v>1142</v>
      </c>
      <c r="D35" s="539">
        <v>1</v>
      </c>
    </row>
    <row r="36" spans="1:4">
      <c r="A36" s="537" t="s">
        <v>365</v>
      </c>
      <c r="B36" s="538" t="s">
        <v>824</v>
      </c>
      <c r="C36" s="359" t="s">
        <v>1141</v>
      </c>
      <c r="D36" s="539">
        <v>1</v>
      </c>
    </row>
    <row r="37" spans="1:4">
      <c r="A37" s="537" t="s">
        <v>365</v>
      </c>
      <c r="B37" s="538" t="s">
        <v>824</v>
      </c>
      <c r="C37" s="359" t="s">
        <v>1140</v>
      </c>
      <c r="D37" s="539">
        <v>1.24</v>
      </c>
    </row>
    <row r="38" spans="1:4">
      <c r="A38" s="537" t="s">
        <v>365</v>
      </c>
      <c r="B38" s="538" t="s">
        <v>824</v>
      </c>
      <c r="C38" s="359" t="s">
        <v>1142</v>
      </c>
      <c r="D38" s="539">
        <v>1.24</v>
      </c>
    </row>
    <row r="39" spans="1:4">
      <c r="A39" s="537" t="s">
        <v>365</v>
      </c>
      <c r="B39" s="538" t="s">
        <v>1086</v>
      </c>
      <c r="C39" s="359" t="s">
        <v>1140</v>
      </c>
      <c r="D39" s="539">
        <v>1.1299999999999999</v>
      </c>
    </row>
    <row r="40" spans="1:4">
      <c r="A40" s="537" t="s">
        <v>365</v>
      </c>
      <c r="B40" s="538" t="s">
        <v>1086</v>
      </c>
      <c r="C40" s="359" t="s">
        <v>1141</v>
      </c>
      <c r="D40" s="539">
        <v>1.01</v>
      </c>
    </row>
    <row r="41" spans="1:4">
      <c r="A41" s="537" t="s">
        <v>365</v>
      </c>
      <c r="B41" s="538" t="s">
        <v>1086</v>
      </c>
      <c r="C41" s="359" t="s">
        <v>1142</v>
      </c>
      <c r="D41" s="539">
        <v>1.1299999999999999</v>
      </c>
    </row>
    <row r="42" spans="1:4">
      <c r="A42" s="537" t="s">
        <v>365</v>
      </c>
      <c r="B42" s="538" t="s">
        <v>1149</v>
      </c>
      <c r="C42" s="359" t="s">
        <v>1140</v>
      </c>
      <c r="D42" s="539">
        <v>1.1100000000000001</v>
      </c>
    </row>
    <row r="43" spans="1:4">
      <c r="A43" s="537" t="s">
        <v>365</v>
      </c>
      <c r="B43" s="538" t="s">
        <v>1149</v>
      </c>
      <c r="C43" s="359" t="s">
        <v>1141</v>
      </c>
      <c r="D43" s="539">
        <v>1.01</v>
      </c>
    </row>
    <row r="44" spans="1:4">
      <c r="A44" s="537" t="s">
        <v>365</v>
      </c>
      <c r="B44" s="538" t="s">
        <v>1149</v>
      </c>
      <c r="C44" s="359" t="s">
        <v>1142</v>
      </c>
      <c r="D44" s="539">
        <v>1.1100000000000001</v>
      </c>
    </row>
    <row r="45" spans="1:4">
      <c r="A45" s="537" t="s">
        <v>365</v>
      </c>
      <c r="B45" s="538" t="s">
        <v>894</v>
      </c>
      <c r="C45" s="359" t="s">
        <v>1141</v>
      </c>
      <c r="D45" s="539">
        <v>1.01</v>
      </c>
    </row>
    <row r="46" spans="1:4">
      <c r="A46" s="537" t="s">
        <v>365</v>
      </c>
      <c r="B46" s="538" t="s">
        <v>894</v>
      </c>
      <c r="C46" s="359" t="s">
        <v>1142</v>
      </c>
      <c r="D46" s="539">
        <v>1.01</v>
      </c>
    </row>
    <row r="47" spans="1:4">
      <c r="A47" s="537" t="s">
        <v>365</v>
      </c>
      <c r="B47" s="538" t="s">
        <v>790</v>
      </c>
      <c r="C47" s="359" t="s">
        <v>1145</v>
      </c>
      <c r="D47" s="539">
        <v>2.0299999999999998</v>
      </c>
    </row>
    <row r="48" spans="1:4">
      <c r="A48" s="537" t="s">
        <v>365</v>
      </c>
      <c r="B48" s="538" t="s">
        <v>790</v>
      </c>
      <c r="C48" s="359" t="s">
        <v>1140</v>
      </c>
      <c r="D48" s="539">
        <v>1.08</v>
      </c>
    </row>
    <row r="49" spans="1:4">
      <c r="A49" s="537" t="s">
        <v>365</v>
      </c>
      <c r="B49" s="538" t="s">
        <v>790</v>
      </c>
      <c r="C49" s="359" t="s">
        <v>1150</v>
      </c>
      <c r="D49" s="539">
        <v>1.2</v>
      </c>
    </row>
    <row r="50" spans="1:4">
      <c r="A50" s="537" t="s">
        <v>365</v>
      </c>
      <c r="B50" s="538" t="s">
        <v>790</v>
      </c>
      <c r="C50" s="359" t="s">
        <v>1151</v>
      </c>
      <c r="D50" s="539">
        <v>1.1200000000000001</v>
      </c>
    </row>
    <row r="51" spans="1:4">
      <c r="A51" s="537" t="s">
        <v>365</v>
      </c>
      <c r="B51" s="538" t="s">
        <v>790</v>
      </c>
      <c r="C51" s="359" t="s">
        <v>1141</v>
      </c>
      <c r="D51" s="539">
        <v>1</v>
      </c>
    </row>
    <row r="52" spans="1:4">
      <c r="A52" s="537" t="s">
        <v>365</v>
      </c>
      <c r="B52" s="538" t="s">
        <v>790</v>
      </c>
      <c r="C52" s="359" t="s">
        <v>1142</v>
      </c>
      <c r="D52" s="539">
        <v>1.01</v>
      </c>
    </row>
    <row r="53" spans="1:4">
      <c r="A53" s="537" t="s">
        <v>365</v>
      </c>
      <c r="B53" s="538" t="s">
        <v>1152</v>
      </c>
      <c r="C53" s="359" t="s">
        <v>1140</v>
      </c>
      <c r="D53" s="539">
        <v>1.17</v>
      </c>
    </row>
    <row r="54" spans="1:4">
      <c r="A54" s="537" t="s">
        <v>365</v>
      </c>
      <c r="B54" s="538" t="s">
        <v>1152</v>
      </c>
      <c r="C54" s="359" t="s">
        <v>1141</v>
      </c>
      <c r="D54" s="539">
        <v>1.01</v>
      </c>
    </row>
    <row r="55" spans="1:4">
      <c r="A55" s="537" t="s">
        <v>365</v>
      </c>
      <c r="B55" s="538" t="s">
        <v>1152</v>
      </c>
      <c r="C55" s="359" t="s">
        <v>1142</v>
      </c>
      <c r="D55" s="539">
        <v>1.17</v>
      </c>
    </row>
    <row r="56" spans="1:4">
      <c r="A56" s="537" t="s">
        <v>365</v>
      </c>
      <c r="B56" s="538" t="s">
        <v>1153</v>
      </c>
      <c r="C56" s="359" t="s">
        <v>1140</v>
      </c>
      <c r="D56" s="539">
        <v>1.1100000000000001</v>
      </c>
    </row>
    <row r="57" spans="1:4">
      <c r="A57" s="537" t="s">
        <v>365</v>
      </c>
      <c r="B57" s="538" t="s">
        <v>1153</v>
      </c>
      <c r="C57" s="359" t="s">
        <v>1141</v>
      </c>
      <c r="D57" s="539">
        <v>1.01</v>
      </c>
    </row>
    <row r="58" spans="1:4">
      <c r="A58" s="537" t="s">
        <v>365</v>
      </c>
      <c r="B58" s="538" t="s">
        <v>1153</v>
      </c>
      <c r="C58" s="359" t="s">
        <v>1142</v>
      </c>
      <c r="D58" s="539">
        <v>1.1100000000000001</v>
      </c>
    </row>
    <row r="59" spans="1:4">
      <c r="A59" s="537" t="s">
        <v>365</v>
      </c>
      <c r="B59" s="538" t="s">
        <v>817</v>
      </c>
      <c r="C59" s="359" t="s">
        <v>1141</v>
      </c>
      <c r="D59" s="539">
        <v>1</v>
      </c>
    </row>
    <row r="60" spans="1:4">
      <c r="A60" s="537" t="s">
        <v>365</v>
      </c>
      <c r="B60" s="538" t="s">
        <v>817</v>
      </c>
      <c r="C60" s="359" t="s">
        <v>1142</v>
      </c>
      <c r="D60" s="539">
        <v>1</v>
      </c>
    </row>
    <row r="61" spans="1:4">
      <c r="A61" s="537" t="s">
        <v>365</v>
      </c>
      <c r="B61" s="538" t="s">
        <v>992</v>
      </c>
      <c r="C61" s="359" t="s">
        <v>1140</v>
      </c>
      <c r="D61" s="539">
        <v>1.22</v>
      </c>
    </row>
    <row r="62" spans="1:4">
      <c r="A62" s="537" t="s">
        <v>365</v>
      </c>
      <c r="B62" s="538" t="s">
        <v>992</v>
      </c>
      <c r="C62" s="359" t="s">
        <v>1141</v>
      </c>
      <c r="D62" s="539">
        <v>1.01</v>
      </c>
    </row>
    <row r="63" spans="1:4">
      <c r="A63" s="537" t="s">
        <v>365</v>
      </c>
      <c r="B63" s="538" t="s">
        <v>992</v>
      </c>
      <c r="C63" s="359" t="s">
        <v>1142</v>
      </c>
      <c r="D63" s="539">
        <v>1.22</v>
      </c>
    </row>
    <row r="64" spans="1:4">
      <c r="A64" s="537" t="s">
        <v>365</v>
      </c>
      <c r="B64" s="538" t="s">
        <v>1154</v>
      </c>
      <c r="C64" s="359" t="s">
        <v>1141</v>
      </c>
      <c r="D64" s="539">
        <v>1</v>
      </c>
    </row>
    <row r="65" spans="1:4">
      <c r="A65" s="537" t="s">
        <v>365</v>
      </c>
      <c r="B65" s="538" t="s">
        <v>1154</v>
      </c>
      <c r="C65" s="359" t="s">
        <v>1142</v>
      </c>
      <c r="D65" s="539">
        <v>1</v>
      </c>
    </row>
    <row r="66" spans="1:4">
      <c r="A66" s="537" t="s">
        <v>365</v>
      </c>
      <c r="B66" s="538" t="s">
        <v>98</v>
      </c>
      <c r="C66" s="359" t="s">
        <v>1145</v>
      </c>
      <c r="D66" s="539">
        <v>2.48</v>
      </c>
    </row>
    <row r="67" spans="1:4">
      <c r="A67" s="537" t="s">
        <v>365</v>
      </c>
      <c r="B67" s="538" t="s">
        <v>98</v>
      </c>
      <c r="C67" s="359" t="s">
        <v>1140</v>
      </c>
      <c r="D67" s="539">
        <v>1.1499999999999999</v>
      </c>
    </row>
    <row r="68" spans="1:4">
      <c r="A68" s="537" t="s">
        <v>365</v>
      </c>
      <c r="B68" s="538" t="s">
        <v>98</v>
      </c>
      <c r="C68" s="359" t="s">
        <v>1141</v>
      </c>
      <c r="D68" s="539">
        <v>1.01</v>
      </c>
    </row>
    <row r="69" spans="1:4">
      <c r="A69" s="537" t="s">
        <v>365</v>
      </c>
      <c r="B69" s="538" t="s">
        <v>98</v>
      </c>
      <c r="C69" s="359" t="s">
        <v>1142</v>
      </c>
      <c r="D69" s="539">
        <v>1.1499999999999999</v>
      </c>
    </row>
    <row r="70" spans="1:4">
      <c r="A70" s="537" t="s">
        <v>365</v>
      </c>
      <c r="B70" s="538" t="s">
        <v>845</v>
      </c>
      <c r="C70" s="359" t="s">
        <v>1141</v>
      </c>
      <c r="D70" s="539">
        <v>1</v>
      </c>
    </row>
    <row r="71" spans="1:4">
      <c r="A71" s="537" t="s">
        <v>365</v>
      </c>
      <c r="B71" s="538" t="s">
        <v>845</v>
      </c>
      <c r="C71" s="359" t="s">
        <v>1142</v>
      </c>
      <c r="D71" s="539">
        <v>1</v>
      </c>
    </row>
    <row r="72" spans="1:4">
      <c r="A72" s="537" t="s">
        <v>365</v>
      </c>
      <c r="B72" s="538" t="s">
        <v>941</v>
      </c>
      <c r="C72" s="359" t="s">
        <v>1141</v>
      </c>
      <c r="D72" s="539">
        <v>1.01</v>
      </c>
    </row>
    <row r="73" spans="1:4">
      <c r="A73" s="537" t="s">
        <v>365</v>
      </c>
      <c r="B73" s="538" t="s">
        <v>941</v>
      </c>
      <c r="C73" s="359" t="s">
        <v>1142</v>
      </c>
      <c r="D73" s="539">
        <v>1.01</v>
      </c>
    </row>
    <row r="74" spans="1:4">
      <c r="A74" s="537" t="s">
        <v>365</v>
      </c>
      <c r="B74" s="538" t="s">
        <v>1155</v>
      </c>
      <c r="C74" s="359" t="s">
        <v>1141</v>
      </c>
      <c r="D74" s="539">
        <v>1.01</v>
      </c>
    </row>
    <row r="75" spans="1:4">
      <c r="A75" s="537" t="s">
        <v>365</v>
      </c>
      <c r="B75" s="538" t="s">
        <v>1155</v>
      </c>
      <c r="C75" s="359" t="s">
        <v>1142</v>
      </c>
      <c r="D75" s="539">
        <v>1.01</v>
      </c>
    </row>
    <row r="76" spans="1:4">
      <c r="A76" s="537" t="s">
        <v>365</v>
      </c>
      <c r="B76" s="538" t="s">
        <v>958</v>
      </c>
      <c r="C76" s="359" t="s">
        <v>1141</v>
      </c>
      <c r="D76" s="539">
        <v>1</v>
      </c>
    </row>
    <row r="77" spans="1:4">
      <c r="A77" s="537" t="s">
        <v>365</v>
      </c>
      <c r="B77" s="538" t="s">
        <v>958</v>
      </c>
      <c r="C77" s="359" t="s">
        <v>1142</v>
      </c>
      <c r="D77" s="539">
        <v>1</v>
      </c>
    </row>
    <row r="78" spans="1:4">
      <c r="A78" s="537" t="s">
        <v>365</v>
      </c>
      <c r="B78" s="538" t="s">
        <v>101</v>
      </c>
      <c r="C78" s="359" t="s">
        <v>1141</v>
      </c>
      <c r="D78" s="539">
        <v>1</v>
      </c>
    </row>
    <row r="79" spans="1:4">
      <c r="A79" s="537" t="s">
        <v>365</v>
      </c>
      <c r="B79" s="538" t="s">
        <v>101</v>
      </c>
      <c r="C79" s="359" t="s">
        <v>1142</v>
      </c>
      <c r="D79" s="539">
        <v>1</v>
      </c>
    </row>
    <row r="80" spans="1:4">
      <c r="A80" s="537" t="s">
        <v>365</v>
      </c>
      <c r="B80" s="538" t="s">
        <v>893</v>
      </c>
      <c r="C80" s="359" t="s">
        <v>1140</v>
      </c>
      <c r="D80" s="539">
        <v>1.17</v>
      </c>
    </row>
    <row r="81" spans="1:4">
      <c r="A81" s="537" t="s">
        <v>365</v>
      </c>
      <c r="B81" s="538" t="s">
        <v>893</v>
      </c>
      <c r="C81" s="359" t="s">
        <v>1141</v>
      </c>
      <c r="D81" s="539">
        <v>1.01</v>
      </c>
    </row>
    <row r="82" spans="1:4">
      <c r="A82" s="537" t="s">
        <v>365</v>
      </c>
      <c r="B82" s="538" t="s">
        <v>893</v>
      </c>
      <c r="C82" s="359" t="s">
        <v>1142</v>
      </c>
      <c r="D82" s="539">
        <v>1.17</v>
      </c>
    </row>
    <row r="83" spans="1:4">
      <c r="A83" s="537" t="s">
        <v>365</v>
      </c>
      <c r="B83" s="538" t="s">
        <v>1156</v>
      </c>
      <c r="C83" s="359" t="s">
        <v>1141</v>
      </c>
      <c r="D83" s="539">
        <v>1</v>
      </c>
    </row>
    <row r="84" spans="1:4">
      <c r="A84" s="537" t="s">
        <v>365</v>
      </c>
      <c r="B84" s="538" t="s">
        <v>1156</v>
      </c>
      <c r="C84" s="359" t="s">
        <v>1142</v>
      </c>
      <c r="D84" s="539">
        <v>1</v>
      </c>
    </row>
    <row r="85" spans="1:4">
      <c r="A85" s="537" t="s">
        <v>365</v>
      </c>
      <c r="B85" s="538" t="s">
        <v>787</v>
      </c>
      <c r="C85" s="359" t="s">
        <v>1140</v>
      </c>
      <c r="D85" s="539">
        <v>1.18</v>
      </c>
    </row>
    <row r="86" spans="1:4">
      <c r="A86" s="537" t="s">
        <v>365</v>
      </c>
      <c r="B86" s="538" t="s">
        <v>787</v>
      </c>
      <c r="C86" s="359" t="s">
        <v>1141</v>
      </c>
      <c r="D86" s="539">
        <v>1.01</v>
      </c>
    </row>
    <row r="87" spans="1:4">
      <c r="A87" s="537" t="s">
        <v>365</v>
      </c>
      <c r="B87" s="538" t="s">
        <v>787</v>
      </c>
      <c r="C87" s="359" t="s">
        <v>1142</v>
      </c>
      <c r="D87" s="539">
        <v>1.18</v>
      </c>
    </row>
    <row r="88" spans="1:4">
      <c r="A88" s="537" t="s">
        <v>365</v>
      </c>
      <c r="B88" s="538" t="s">
        <v>1157</v>
      </c>
      <c r="C88" s="359" t="s">
        <v>1145</v>
      </c>
      <c r="D88" s="539">
        <v>1.92</v>
      </c>
    </row>
    <row r="89" spans="1:4">
      <c r="A89" s="537" t="s">
        <v>365</v>
      </c>
      <c r="B89" s="538" t="s">
        <v>1157</v>
      </c>
      <c r="C89" s="359" t="s">
        <v>1140</v>
      </c>
      <c r="D89" s="539">
        <v>1.1100000000000001</v>
      </c>
    </row>
    <row r="90" spans="1:4">
      <c r="A90" s="537" t="s">
        <v>365</v>
      </c>
      <c r="B90" s="538" t="s">
        <v>1157</v>
      </c>
      <c r="C90" s="359" t="s">
        <v>1141</v>
      </c>
      <c r="D90" s="539">
        <v>1</v>
      </c>
    </row>
    <row r="91" spans="1:4">
      <c r="A91" s="537" t="s">
        <v>365</v>
      </c>
      <c r="B91" s="538" t="s">
        <v>1157</v>
      </c>
      <c r="C91" s="359" t="s">
        <v>1142</v>
      </c>
      <c r="D91" s="539">
        <v>1</v>
      </c>
    </row>
    <row r="92" spans="1:4">
      <c r="A92" s="537" t="s">
        <v>365</v>
      </c>
      <c r="B92" s="538" t="s">
        <v>1158</v>
      </c>
      <c r="C92" s="359" t="s">
        <v>1141</v>
      </c>
      <c r="D92" s="539">
        <v>1.01</v>
      </c>
    </row>
    <row r="93" spans="1:4">
      <c r="A93" s="537" t="s">
        <v>365</v>
      </c>
      <c r="B93" s="538" t="s">
        <v>1158</v>
      </c>
      <c r="C93" s="359" t="s">
        <v>1142</v>
      </c>
      <c r="D93" s="539">
        <v>1.01</v>
      </c>
    </row>
    <row r="94" spans="1:4">
      <c r="A94" s="537" t="s">
        <v>365</v>
      </c>
      <c r="B94" s="538" t="s">
        <v>1159</v>
      </c>
      <c r="C94" s="359" t="s">
        <v>1141</v>
      </c>
      <c r="D94" s="539">
        <v>1</v>
      </c>
    </row>
    <row r="95" spans="1:4">
      <c r="A95" s="537" t="s">
        <v>365</v>
      </c>
      <c r="B95" s="538" t="s">
        <v>1159</v>
      </c>
      <c r="C95" s="359" t="s">
        <v>1142</v>
      </c>
      <c r="D95" s="539">
        <v>1</v>
      </c>
    </row>
    <row r="96" spans="1:4">
      <c r="A96" s="537" t="s">
        <v>365</v>
      </c>
      <c r="B96" s="538" t="s">
        <v>1160</v>
      </c>
      <c r="C96" s="359" t="s">
        <v>1140</v>
      </c>
      <c r="D96" s="539">
        <v>1.01</v>
      </c>
    </row>
    <row r="97" spans="1:4">
      <c r="A97" s="537" t="s">
        <v>365</v>
      </c>
      <c r="B97" s="538" t="s">
        <v>1160</v>
      </c>
      <c r="C97" s="359" t="s">
        <v>1141</v>
      </c>
      <c r="D97" s="539">
        <v>1</v>
      </c>
    </row>
    <row r="98" spans="1:4">
      <c r="A98" s="537" t="s">
        <v>365</v>
      </c>
      <c r="B98" s="538" t="s">
        <v>1160</v>
      </c>
      <c r="C98" s="359" t="s">
        <v>1142</v>
      </c>
      <c r="D98" s="539">
        <v>1.01</v>
      </c>
    </row>
    <row r="99" spans="1:4">
      <c r="A99" s="537" t="s">
        <v>365</v>
      </c>
      <c r="B99" s="538" t="s">
        <v>894</v>
      </c>
      <c r="C99" s="359" t="s">
        <v>1141</v>
      </c>
      <c r="D99" s="539">
        <v>1.01</v>
      </c>
    </row>
    <row r="100" spans="1:4">
      <c r="A100" s="537" t="s">
        <v>365</v>
      </c>
      <c r="B100" s="538" t="s">
        <v>894</v>
      </c>
      <c r="C100" s="359" t="s">
        <v>1142</v>
      </c>
      <c r="D100" s="539">
        <v>1.01</v>
      </c>
    </row>
    <row r="101" spans="1:4">
      <c r="A101" s="537" t="s">
        <v>365</v>
      </c>
      <c r="B101" s="538" t="s">
        <v>1161</v>
      </c>
      <c r="C101" s="359" t="s">
        <v>1140</v>
      </c>
      <c r="D101" s="539">
        <v>1.1399999999999999</v>
      </c>
    </row>
    <row r="102" spans="1:4">
      <c r="A102" s="537" t="s">
        <v>365</v>
      </c>
      <c r="B102" s="538" t="s">
        <v>1161</v>
      </c>
      <c r="C102" s="359" t="s">
        <v>1141</v>
      </c>
      <c r="D102" s="539">
        <v>1.01</v>
      </c>
    </row>
    <row r="103" spans="1:4">
      <c r="A103" s="537" t="s">
        <v>365</v>
      </c>
      <c r="B103" s="538" t="s">
        <v>1161</v>
      </c>
      <c r="C103" s="359" t="s">
        <v>1142</v>
      </c>
      <c r="D103" s="539">
        <v>1.1399999999999999</v>
      </c>
    </row>
    <row r="104" spans="1:4">
      <c r="A104" s="537" t="s">
        <v>365</v>
      </c>
      <c r="B104" s="538" t="s">
        <v>919</v>
      </c>
      <c r="C104" s="359" t="s">
        <v>1140</v>
      </c>
      <c r="D104" s="539">
        <v>1.24</v>
      </c>
    </row>
    <row r="105" spans="1:4">
      <c r="A105" s="537" t="s">
        <v>365</v>
      </c>
      <c r="B105" s="538" t="s">
        <v>919</v>
      </c>
      <c r="C105" s="359" t="s">
        <v>1141</v>
      </c>
      <c r="D105" s="539">
        <v>1</v>
      </c>
    </row>
    <row r="106" spans="1:4">
      <c r="A106" s="537" t="s">
        <v>365</v>
      </c>
      <c r="B106" s="538" t="s">
        <v>919</v>
      </c>
      <c r="C106" s="359" t="s">
        <v>1142</v>
      </c>
      <c r="D106" s="539">
        <v>1.24</v>
      </c>
    </row>
    <row r="107" spans="1:4">
      <c r="A107" s="537" t="s">
        <v>365</v>
      </c>
      <c r="B107" s="538" t="s">
        <v>1162</v>
      </c>
      <c r="C107" s="359" t="s">
        <v>1140</v>
      </c>
      <c r="D107" s="539">
        <v>1.1599999999999999</v>
      </c>
    </row>
    <row r="108" spans="1:4">
      <c r="A108" s="537" t="s">
        <v>365</v>
      </c>
      <c r="B108" s="538" t="s">
        <v>1162</v>
      </c>
      <c r="C108" s="359" t="s">
        <v>1141</v>
      </c>
      <c r="D108" s="539">
        <v>1.01</v>
      </c>
    </row>
    <row r="109" spans="1:4">
      <c r="A109" s="537" t="s">
        <v>365</v>
      </c>
      <c r="B109" s="538" t="s">
        <v>1162</v>
      </c>
      <c r="C109" s="359" t="s">
        <v>1142</v>
      </c>
      <c r="D109" s="539">
        <v>1.1599999999999999</v>
      </c>
    </row>
    <row r="110" spans="1:4">
      <c r="A110" s="537" t="s">
        <v>365</v>
      </c>
      <c r="B110" s="538" t="s">
        <v>1003</v>
      </c>
      <c r="C110" s="359" t="s">
        <v>1140</v>
      </c>
      <c r="D110" s="539">
        <v>1</v>
      </c>
    </row>
    <row r="111" spans="1:4">
      <c r="A111" s="537" t="s">
        <v>365</v>
      </c>
      <c r="B111" s="538" t="s">
        <v>1003</v>
      </c>
      <c r="C111" s="359" t="s">
        <v>1141</v>
      </c>
      <c r="D111" s="539">
        <v>1</v>
      </c>
    </row>
    <row r="112" spans="1:4">
      <c r="A112" s="537" t="s">
        <v>365</v>
      </c>
      <c r="B112" s="538" t="s">
        <v>1003</v>
      </c>
      <c r="C112" s="359" t="s">
        <v>1142</v>
      </c>
      <c r="D112" s="539">
        <v>1</v>
      </c>
    </row>
    <row r="113" spans="1:4">
      <c r="A113" s="537" t="s">
        <v>365</v>
      </c>
      <c r="B113" s="538" t="s">
        <v>829</v>
      </c>
      <c r="C113" s="359" t="s">
        <v>1140</v>
      </c>
      <c r="D113" s="539">
        <v>1.1299999999999999</v>
      </c>
    </row>
    <row r="114" spans="1:4">
      <c r="A114" s="537" t="s">
        <v>365</v>
      </c>
      <c r="B114" s="538" t="s">
        <v>829</v>
      </c>
      <c r="C114" s="359" t="s">
        <v>1141</v>
      </c>
      <c r="D114" s="539">
        <v>1.01</v>
      </c>
    </row>
    <row r="115" spans="1:4">
      <c r="A115" s="537" t="s">
        <v>365</v>
      </c>
      <c r="B115" s="538" t="s">
        <v>829</v>
      </c>
      <c r="C115" s="359" t="s">
        <v>1142</v>
      </c>
      <c r="D115" s="539">
        <v>1.1299999999999999</v>
      </c>
    </row>
    <row r="116" spans="1:4">
      <c r="A116" s="537" t="s">
        <v>365</v>
      </c>
      <c r="B116" s="538" t="s">
        <v>1163</v>
      </c>
      <c r="C116" s="359" t="s">
        <v>1140</v>
      </c>
      <c r="D116" s="539">
        <v>1.1100000000000001</v>
      </c>
    </row>
    <row r="117" spans="1:4">
      <c r="A117" s="537" t="s">
        <v>365</v>
      </c>
      <c r="B117" s="538" t="s">
        <v>1163</v>
      </c>
      <c r="C117" s="359" t="s">
        <v>1141</v>
      </c>
      <c r="D117" s="539">
        <v>1.01</v>
      </c>
    </row>
    <row r="118" spans="1:4">
      <c r="A118" s="537" t="s">
        <v>365</v>
      </c>
      <c r="B118" s="538" t="s">
        <v>1163</v>
      </c>
      <c r="C118" s="359" t="s">
        <v>1142</v>
      </c>
      <c r="D118" s="539">
        <v>1.1100000000000001</v>
      </c>
    </row>
    <row r="119" spans="1:4">
      <c r="A119" s="537" t="s">
        <v>365</v>
      </c>
      <c r="B119" s="538" t="s">
        <v>798</v>
      </c>
      <c r="C119" s="359" t="s">
        <v>1140</v>
      </c>
      <c r="D119" s="539">
        <v>1.17</v>
      </c>
    </row>
    <row r="120" spans="1:4">
      <c r="A120" s="537" t="s">
        <v>365</v>
      </c>
      <c r="B120" s="538" t="s">
        <v>798</v>
      </c>
      <c r="C120" s="359" t="s">
        <v>1141</v>
      </c>
      <c r="D120" s="539">
        <v>1.01</v>
      </c>
    </row>
    <row r="121" spans="1:4">
      <c r="A121" s="537" t="s">
        <v>365</v>
      </c>
      <c r="B121" s="538" t="s">
        <v>798</v>
      </c>
      <c r="C121" s="359" t="s">
        <v>1142</v>
      </c>
      <c r="D121" s="539">
        <v>1.17</v>
      </c>
    </row>
    <row r="122" spans="1:4">
      <c r="A122" s="537" t="s">
        <v>365</v>
      </c>
      <c r="B122" s="538" t="s">
        <v>88</v>
      </c>
      <c r="C122" s="359" t="s">
        <v>1140</v>
      </c>
      <c r="D122" s="539">
        <v>1.05</v>
      </c>
    </row>
    <row r="123" spans="1:4">
      <c r="A123" s="537" t="s">
        <v>365</v>
      </c>
      <c r="B123" s="538" t="s">
        <v>88</v>
      </c>
      <c r="C123" s="359" t="s">
        <v>1141</v>
      </c>
      <c r="D123" s="539">
        <v>1.01</v>
      </c>
    </row>
    <row r="124" spans="1:4">
      <c r="A124" s="537" t="s">
        <v>365</v>
      </c>
      <c r="B124" s="538" t="s">
        <v>88</v>
      </c>
      <c r="C124" s="359" t="s">
        <v>1142</v>
      </c>
      <c r="D124" s="539">
        <v>1.05</v>
      </c>
    </row>
    <row r="125" spans="1:4">
      <c r="A125" s="537" t="s">
        <v>365</v>
      </c>
      <c r="B125" s="538" t="s">
        <v>88</v>
      </c>
      <c r="C125" s="359" t="s">
        <v>1145</v>
      </c>
      <c r="D125" s="539">
        <v>2.38</v>
      </c>
    </row>
    <row r="126" spans="1:4">
      <c r="A126" s="537" t="s">
        <v>365</v>
      </c>
      <c r="B126" s="538" t="s">
        <v>1164</v>
      </c>
      <c r="C126" s="359" t="s">
        <v>1141</v>
      </c>
      <c r="D126" s="539">
        <v>1</v>
      </c>
    </row>
    <row r="127" spans="1:4">
      <c r="A127" s="537" t="s">
        <v>365</v>
      </c>
      <c r="B127" s="538" t="s">
        <v>1164</v>
      </c>
      <c r="C127" s="359" t="s">
        <v>1140</v>
      </c>
      <c r="D127" s="539">
        <v>1.1299999999999999</v>
      </c>
    </row>
    <row r="128" spans="1:4">
      <c r="A128" s="537" t="s">
        <v>365</v>
      </c>
      <c r="B128" s="538" t="s">
        <v>1164</v>
      </c>
      <c r="C128" s="359" t="s">
        <v>1142</v>
      </c>
      <c r="D128" s="539">
        <v>1.1299999999999999</v>
      </c>
    </row>
    <row r="129" spans="1:4">
      <c r="A129" s="537" t="s">
        <v>365</v>
      </c>
      <c r="B129" s="538" t="s">
        <v>1165</v>
      </c>
      <c r="C129" s="359" t="s">
        <v>1141</v>
      </c>
      <c r="D129" s="539">
        <v>1</v>
      </c>
    </row>
    <row r="130" spans="1:4">
      <c r="A130" s="537" t="s">
        <v>365</v>
      </c>
      <c r="B130" s="538" t="s">
        <v>1165</v>
      </c>
      <c r="C130" s="359" t="s">
        <v>1142</v>
      </c>
      <c r="D130" s="539">
        <v>1</v>
      </c>
    </row>
    <row r="131" spans="1:4">
      <c r="A131" s="537" t="s">
        <v>365</v>
      </c>
      <c r="B131" s="538" t="s">
        <v>1166</v>
      </c>
      <c r="C131" s="359" t="s">
        <v>1141</v>
      </c>
      <c r="D131" s="539">
        <v>1</v>
      </c>
    </row>
    <row r="132" spans="1:4">
      <c r="A132" s="537" t="s">
        <v>365</v>
      </c>
      <c r="B132" s="538" t="s">
        <v>1166</v>
      </c>
      <c r="C132" s="359" t="s">
        <v>1142</v>
      </c>
      <c r="D132" s="539">
        <v>1</v>
      </c>
    </row>
    <row r="133" spans="1:4">
      <c r="A133" s="537" t="s">
        <v>365</v>
      </c>
      <c r="B133" s="538" t="s">
        <v>902</v>
      </c>
      <c r="C133" s="359" t="s">
        <v>1141</v>
      </c>
      <c r="D133" s="539">
        <v>1</v>
      </c>
    </row>
    <row r="134" spans="1:4">
      <c r="A134" s="537" t="s">
        <v>365</v>
      </c>
      <c r="B134" s="538" t="s">
        <v>902</v>
      </c>
      <c r="C134" s="359" t="s">
        <v>1142</v>
      </c>
      <c r="D134" s="539">
        <v>1</v>
      </c>
    </row>
    <row r="135" spans="1:4">
      <c r="A135" s="537" t="s">
        <v>365</v>
      </c>
      <c r="B135" s="538" t="s">
        <v>1167</v>
      </c>
      <c r="C135" s="359" t="s">
        <v>1140</v>
      </c>
      <c r="D135" s="539">
        <v>1.3</v>
      </c>
    </row>
    <row r="136" spans="1:4">
      <c r="A136" s="537" t="s">
        <v>365</v>
      </c>
      <c r="B136" s="538" t="s">
        <v>1167</v>
      </c>
      <c r="C136" s="359" t="s">
        <v>1141</v>
      </c>
      <c r="D136" s="539">
        <v>1.01</v>
      </c>
    </row>
    <row r="137" spans="1:4">
      <c r="A137" s="537" t="s">
        <v>365</v>
      </c>
      <c r="B137" s="538" t="s">
        <v>1167</v>
      </c>
      <c r="C137" s="359" t="s">
        <v>1142</v>
      </c>
      <c r="D137" s="539">
        <v>1.3</v>
      </c>
    </row>
    <row r="138" spans="1:4">
      <c r="A138" s="537" t="s">
        <v>365</v>
      </c>
      <c r="B138" s="538" t="s">
        <v>837</v>
      </c>
      <c r="C138" s="359" t="s">
        <v>1140</v>
      </c>
      <c r="D138" s="539">
        <v>1.1100000000000001</v>
      </c>
    </row>
    <row r="139" spans="1:4">
      <c r="A139" s="537" t="s">
        <v>365</v>
      </c>
      <c r="B139" s="538" t="s">
        <v>837</v>
      </c>
      <c r="C139" s="359" t="s">
        <v>1141</v>
      </c>
      <c r="D139" s="539">
        <v>1.01</v>
      </c>
    </row>
    <row r="140" spans="1:4">
      <c r="A140" s="537" t="s">
        <v>365</v>
      </c>
      <c r="B140" s="538" t="s">
        <v>837</v>
      </c>
      <c r="C140" s="359" t="s">
        <v>1142</v>
      </c>
      <c r="D140" s="539">
        <v>1.1100000000000001</v>
      </c>
    </row>
    <row r="141" spans="1:4">
      <c r="A141" s="537" t="s">
        <v>365</v>
      </c>
      <c r="B141" s="538" t="s">
        <v>117</v>
      </c>
      <c r="C141" s="359" t="s">
        <v>1140</v>
      </c>
      <c r="D141" s="539">
        <v>1.04</v>
      </c>
    </row>
    <row r="142" spans="1:4">
      <c r="A142" s="537" t="s">
        <v>365</v>
      </c>
      <c r="B142" s="538" t="s">
        <v>117</v>
      </c>
      <c r="C142" s="359" t="s">
        <v>1141</v>
      </c>
      <c r="D142" s="539">
        <v>1.01</v>
      </c>
    </row>
    <row r="143" spans="1:4">
      <c r="A143" s="537" t="s">
        <v>365</v>
      </c>
      <c r="B143" s="538" t="s">
        <v>117</v>
      </c>
      <c r="C143" s="359" t="s">
        <v>1142</v>
      </c>
      <c r="D143" s="539">
        <v>1.04</v>
      </c>
    </row>
    <row r="144" spans="1:4">
      <c r="A144" s="537" t="s">
        <v>365</v>
      </c>
      <c r="B144" s="538" t="s">
        <v>1168</v>
      </c>
      <c r="C144" s="359" t="s">
        <v>1140</v>
      </c>
      <c r="D144" s="539">
        <v>1.04</v>
      </c>
    </row>
    <row r="145" spans="1:4">
      <c r="A145" s="537" t="s">
        <v>365</v>
      </c>
      <c r="B145" s="538" t="s">
        <v>1168</v>
      </c>
      <c r="C145" s="359" t="s">
        <v>1141</v>
      </c>
      <c r="D145" s="539">
        <v>1.01</v>
      </c>
    </row>
    <row r="146" spans="1:4">
      <c r="A146" s="537" t="s">
        <v>365</v>
      </c>
      <c r="B146" s="538" t="s">
        <v>1168</v>
      </c>
      <c r="C146" s="359" t="s">
        <v>1142</v>
      </c>
      <c r="D146" s="539">
        <v>1.04</v>
      </c>
    </row>
    <row r="147" spans="1:4">
      <c r="A147" s="537" t="s">
        <v>365</v>
      </c>
      <c r="B147" s="538" t="s">
        <v>891</v>
      </c>
      <c r="C147" s="359" t="s">
        <v>1140</v>
      </c>
      <c r="D147" s="539">
        <v>1.1100000000000001</v>
      </c>
    </row>
    <row r="148" spans="1:4">
      <c r="A148" s="537" t="s">
        <v>365</v>
      </c>
      <c r="B148" s="538" t="s">
        <v>891</v>
      </c>
      <c r="C148" s="359" t="s">
        <v>1141</v>
      </c>
      <c r="D148" s="539">
        <v>1.01</v>
      </c>
    </row>
    <row r="149" spans="1:4">
      <c r="A149" s="537" t="s">
        <v>365</v>
      </c>
      <c r="B149" s="538" t="s">
        <v>891</v>
      </c>
      <c r="C149" s="359" t="s">
        <v>1142</v>
      </c>
      <c r="D149" s="539">
        <v>1.1100000000000001</v>
      </c>
    </row>
    <row r="150" spans="1:4">
      <c r="A150" s="537" t="s">
        <v>365</v>
      </c>
      <c r="B150" s="538" t="s">
        <v>1169</v>
      </c>
      <c r="C150" s="359" t="s">
        <v>1141</v>
      </c>
      <c r="D150" s="539">
        <v>1</v>
      </c>
    </row>
    <row r="151" spans="1:4">
      <c r="A151" s="537" t="s">
        <v>365</v>
      </c>
      <c r="B151" s="538" t="s">
        <v>1169</v>
      </c>
      <c r="C151" s="359" t="s">
        <v>1170</v>
      </c>
      <c r="D151" s="539">
        <v>1.28</v>
      </c>
    </row>
    <row r="152" spans="1:4">
      <c r="A152" s="537" t="s">
        <v>365</v>
      </c>
      <c r="B152" s="538" t="s">
        <v>1169</v>
      </c>
      <c r="C152" s="359" t="s">
        <v>1171</v>
      </c>
      <c r="D152" s="539">
        <v>1.1000000000000001</v>
      </c>
    </row>
    <row r="153" spans="1:4">
      <c r="A153" s="537" t="s">
        <v>365</v>
      </c>
      <c r="B153" s="538" t="s">
        <v>831</v>
      </c>
      <c r="C153" s="359" t="s">
        <v>1140</v>
      </c>
      <c r="D153" s="539">
        <v>1.1399999999999999</v>
      </c>
    </row>
    <row r="154" spans="1:4">
      <c r="A154" s="537" t="s">
        <v>365</v>
      </c>
      <c r="B154" s="538" t="s">
        <v>831</v>
      </c>
      <c r="C154" s="359" t="s">
        <v>1141</v>
      </c>
      <c r="D154" s="539">
        <v>1.01</v>
      </c>
    </row>
    <row r="155" spans="1:4">
      <c r="A155" s="537" t="s">
        <v>365</v>
      </c>
      <c r="B155" s="538" t="s">
        <v>831</v>
      </c>
      <c r="C155" s="359" t="s">
        <v>1142</v>
      </c>
      <c r="D155" s="539">
        <v>1.1399999999999999</v>
      </c>
    </row>
    <row r="156" spans="1:4">
      <c r="A156" s="537" t="s">
        <v>365</v>
      </c>
      <c r="B156" s="538" t="s">
        <v>828</v>
      </c>
      <c r="C156" s="359" t="s">
        <v>1140</v>
      </c>
      <c r="D156" s="539">
        <v>1.1100000000000001</v>
      </c>
    </row>
    <row r="157" spans="1:4">
      <c r="A157" s="537" t="s">
        <v>365</v>
      </c>
      <c r="B157" s="538" t="s">
        <v>828</v>
      </c>
      <c r="C157" s="359" t="s">
        <v>1141</v>
      </c>
      <c r="D157" s="539">
        <v>1.01</v>
      </c>
    </row>
    <row r="158" spans="1:4">
      <c r="A158" s="537" t="s">
        <v>365</v>
      </c>
      <c r="B158" s="538" t="s">
        <v>828</v>
      </c>
      <c r="C158" s="359" t="s">
        <v>1142</v>
      </c>
      <c r="D158" s="539">
        <v>1.1100000000000001</v>
      </c>
    </row>
    <row r="159" spans="1:4">
      <c r="A159" s="537" t="s">
        <v>365</v>
      </c>
      <c r="B159" s="538" t="s">
        <v>1172</v>
      </c>
      <c r="C159" s="359" t="s">
        <v>1141</v>
      </c>
      <c r="D159" s="539">
        <v>1</v>
      </c>
    </row>
    <row r="160" spans="1:4">
      <c r="A160" s="537" t="s">
        <v>365</v>
      </c>
      <c r="B160" s="538" t="s">
        <v>1172</v>
      </c>
      <c r="C160" s="359" t="s">
        <v>1142</v>
      </c>
      <c r="D160" s="539">
        <v>1</v>
      </c>
    </row>
    <row r="161" spans="1:4">
      <c r="A161" s="537" t="s">
        <v>365</v>
      </c>
      <c r="B161" s="538" t="s">
        <v>809</v>
      </c>
      <c r="C161" s="359" t="s">
        <v>1140</v>
      </c>
      <c r="D161" s="539">
        <v>1.22</v>
      </c>
    </row>
    <row r="162" spans="1:4">
      <c r="A162" s="537" t="s">
        <v>365</v>
      </c>
      <c r="B162" s="538" t="s">
        <v>809</v>
      </c>
      <c r="C162" s="359" t="s">
        <v>1141</v>
      </c>
      <c r="D162" s="539">
        <v>1.01</v>
      </c>
    </row>
    <row r="163" spans="1:4">
      <c r="A163" s="537" t="s">
        <v>365</v>
      </c>
      <c r="B163" s="538" t="s">
        <v>809</v>
      </c>
      <c r="C163" s="359" t="s">
        <v>1142</v>
      </c>
      <c r="D163" s="539">
        <v>1.22</v>
      </c>
    </row>
    <row r="164" spans="1:4">
      <c r="A164" s="537" t="s">
        <v>365</v>
      </c>
      <c r="B164" s="538" t="s">
        <v>820</v>
      </c>
      <c r="C164" s="359" t="s">
        <v>1141</v>
      </c>
      <c r="D164" s="539">
        <v>1</v>
      </c>
    </row>
    <row r="165" spans="1:4">
      <c r="A165" s="537" t="s">
        <v>365</v>
      </c>
      <c r="B165" s="538" t="s">
        <v>820</v>
      </c>
      <c r="C165" s="359" t="s">
        <v>1142</v>
      </c>
      <c r="D165" s="539">
        <v>1</v>
      </c>
    </row>
    <row r="166" spans="1:4">
      <c r="A166" s="537" t="s">
        <v>365</v>
      </c>
      <c r="B166" s="538" t="s">
        <v>877</v>
      </c>
      <c r="C166" s="359" t="s">
        <v>1141</v>
      </c>
      <c r="D166" s="539">
        <v>1.01</v>
      </c>
    </row>
    <row r="167" spans="1:4">
      <c r="A167" s="537" t="s">
        <v>365</v>
      </c>
      <c r="B167" s="538" t="s">
        <v>877</v>
      </c>
      <c r="C167" s="359" t="s">
        <v>1142</v>
      </c>
      <c r="D167" s="539">
        <v>1.01</v>
      </c>
    </row>
    <row r="168" spans="1:4">
      <c r="A168" s="537" t="s">
        <v>365</v>
      </c>
      <c r="B168" s="538" t="s">
        <v>1012</v>
      </c>
      <c r="C168" s="359" t="s">
        <v>1141</v>
      </c>
      <c r="D168" s="539">
        <v>1.01</v>
      </c>
    </row>
    <row r="169" spans="1:4">
      <c r="A169" s="537" t="s">
        <v>365</v>
      </c>
      <c r="B169" s="538" t="s">
        <v>1012</v>
      </c>
      <c r="C169" s="359" t="s">
        <v>1142</v>
      </c>
      <c r="D169" s="539">
        <v>1.01</v>
      </c>
    </row>
    <row r="170" spans="1:4">
      <c r="A170" s="537" t="s">
        <v>365</v>
      </c>
      <c r="B170" s="538" t="s">
        <v>1173</v>
      </c>
      <c r="C170" s="359" t="s">
        <v>1140</v>
      </c>
      <c r="D170" s="539">
        <v>1.22</v>
      </c>
    </row>
    <row r="171" spans="1:4">
      <c r="A171" s="537" t="s">
        <v>365</v>
      </c>
      <c r="B171" s="538" t="s">
        <v>1173</v>
      </c>
      <c r="C171" s="359" t="s">
        <v>1170</v>
      </c>
      <c r="D171" s="539">
        <v>3</v>
      </c>
    </row>
    <row r="172" spans="1:4">
      <c r="A172" s="537" t="s">
        <v>365</v>
      </c>
      <c r="B172" s="538" t="s">
        <v>1173</v>
      </c>
      <c r="C172" s="359" t="s">
        <v>1141</v>
      </c>
      <c r="D172" s="539">
        <v>1</v>
      </c>
    </row>
    <row r="173" spans="1:4">
      <c r="A173" s="537" t="s">
        <v>365</v>
      </c>
      <c r="B173" s="538" t="s">
        <v>1173</v>
      </c>
      <c r="C173" s="359" t="s">
        <v>1142</v>
      </c>
      <c r="D173" s="539">
        <v>3</v>
      </c>
    </row>
    <row r="174" spans="1:4">
      <c r="A174" s="537" t="s">
        <v>365</v>
      </c>
      <c r="B174" s="538" t="s">
        <v>1174</v>
      </c>
      <c r="C174" s="359" t="s">
        <v>1140</v>
      </c>
      <c r="D174" s="539">
        <v>1.3</v>
      </c>
    </row>
    <row r="175" spans="1:4">
      <c r="A175" s="537" t="s">
        <v>365</v>
      </c>
      <c r="B175" s="538" t="s">
        <v>1174</v>
      </c>
      <c r="C175" s="359" t="s">
        <v>1141</v>
      </c>
      <c r="D175" s="539">
        <v>1.01</v>
      </c>
    </row>
    <row r="176" spans="1:4">
      <c r="A176" s="537" t="s">
        <v>365</v>
      </c>
      <c r="B176" s="538" t="s">
        <v>1174</v>
      </c>
      <c r="C176" s="359" t="s">
        <v>1142</v>
      </c>
      <c r="D176" s="539">
        <v>1.3</v>
      </c>
    </row>
    <row r="177" spans="1:4">
      <c r="A177" s="537" t="s">
        <v>365</v>
      </c>
      <c r="B177" s="538" t="s">
        <v>1175</v>
      </c>
      <c r="C177" s="359" t="s">
        <v>1145</v>
      </c>
      <c r="D177" s="539">
        <v>2.7</v>
      </c>
    </row>
    <row r="178" spans="1:4">
      <c r="A178" s="537" t="s">
        <v>365</v>
      </c>
      <c r="B178" s="538" t="s">
        <v>1175</v>
      </c>
      <c r="C178" s="359" t="s">
        <v>1141</v>
      </c>
      <c r="D178" s="539">
        <v>1</v>
      </c>
    </row>
    <row r="179" spans="1:4">
      <c r="A179" s="537" t="s">
        <v>365</v>
      </c>
      <c r="B179" s="538" t="s">
        <v>1175</v>
      </c>
      <c r="C179" s="359" t="s">
        <v>1142</v>
      </c>
      <c r="D179" s="539">
        <v>1</v>
      </c>
    </row>
    <row r="180" spans="1:4">
      <c r="A180" s="537" t="s">
        <v>365</v>
      </c>
      <c r="B180" s="538" t="s">
        <v>921</v>
      </c>
      <c r="C180" s="359" t="s">
        <v>1141</v>
      </c>
      <c r="D180" s="539">
        <v>1</v>
      </c>
    </row>
    <row r="181" spans="1:4">
      <c r="A181" s="537" t="s">
        <v>365</v>
      </c>
      <c r="B181" s="538" t="s">
        <v>921</v>
      </c>
      <c r="C181" s="359" t="s">
        <v>1140</v>
      </c>
      <c r="D181" s="539">
        <v>1.1299999999999999</v>
      </c>
    </row>
    <row r="182" spans="1:4">
      <c r="A182" s="537" t="s">
        <v>365</v>
      </c>
      <c r="B182" s="538" t="s">
        <v>921</v>
      </c>
      <c r="C182" s="359" t="s">
        <v>1142</v>
      </c>
      <c r="D182" s="539">
        <v>1.1299999999999999</v>
      </c>
    </row>
    <row r="183" spans="1:4">
      <c r="A183" s="537" t="s">
        <v>365</v>
      </c>
      <c r="B183" s="538" t="s">
        <v>1176</v>
      </c>
      <c r="C183" s="359" t="s">
        <v>1141</v>
      </c>
      <c r="D183" s="539">
        <v>1.1499999999999999</v>
      </c>
    </row>
    <row r="184" spans="1:4">
      <c r="A184" s="537" t="s">
        <v>365</v>
      </c>
      <c r="B184" s="538" t="s">
        <v>1176</v>
      </c>
      <c r="C184" s="359" t="s">
        <v>1142</v>
      </c>
      <c r="D184" s="539">
        <v>1.1499999999999999</v>
      </c>
    </row>
    <row r="185" spans="1:4">
      <c r="A185" s="537" t="s">
        <v>365</v>
      </c>
      <c r="B185" s="538" t="s">
        <v>803</v>
      </c>
      <c r="C185" s="359" t="s">
        <v>1140</v>
      </c>
      <c r="D185" s="539">
        <v>1.22</v>
      </c>
    </row>
    <row r="186" spans="1:4">
      <c r="A186" s="537" t="s">
        <v>365</v>
      </c>
      <c r="B186" s="538" t="s">
        <v>803</v>
      </c>
      <c r="C186" s="359" t="s">
        <v>1141</v>
      </c>
      <c r="D186" s="539">
        <v>1.01</v>
      </c>
    </row>
    <row r="187" spans="1:4">
      <c r="A187" s="537" t="s">
        <v>365</v>
      </c>
      <c r="B187" s="538" t="s">
        <v>803</v>
      </c>
      <c r="C187" s="359" t="s">
        <v>1142</v>
      </c>
      <c r="D187" s="539">
        <v>1.22</v>
      </c>
    </row>
    <row r="188" spans="1:4">
      <c r="A188" s="537" t="s">
        <v>365</v>
      </c>
      <c r="B188" s="538" t="s">
        <v>808</v>
      </c>
      <c r="C188" s="359" t="s">
        <v>1140</v>
      </c>
      <c r="D188" s="539">
        <v>1.1100000000000001</v>
      </c>
    </row>
    <row r="189" spans="1:4">
      <c r="A189" s="537" t="s">
        <v>365</v>
      </c>
      <c r="B189" s="538" t="s">
        <v>808</v>
      </c>
      <c r="C189" s="359" t="s">
        <v>1141</v>
      </c>
      <c r="D189" s="539">
        <v>1.01</v>
      </c>
    </row>
    <row r="190" spans="1:4">
      <c r="A190" s="537" t="s">
        <v>365</v>
      </c>
      <c r="B190" s="538" t="s">
        <v>808</v>
      </c>
      <c r="C190" s="359" t="s">
        <v>1142</v>
      </c>
      <c r="D190" s="539">
        <v>1.1100000000000001</v>
      </c>
    </row>
  </sheetData>
  <phoneticPr fontId="34" type="noConversion"/>
  <pageMargins left="0.70833333333333337" right="0.70833333333333337" top="0.78749999999999998" bottom="0.78749999999999998" header="0.51180555555555551" footer="0.51180555555555551"/>
  <pageSetup paperSize="9" scale="75" firstPageNumber="0" fitToHeight="3"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F7" sqref="F7"/>
    </sheetView>
  </sheetViews>
  <sheetFormatPr defaultRowHeight="12.75"/>
  <cols>
    <col min="1" max="1" width="28.28515625" bestFit="1" customWidth="1"/>
    <col min="2" max="3" width="14" customWidth="1"/>
    <col min="4" max="4" width="15.42578125" customWidth="1"/>
    <col min="5" max="5" width="17.7109375" customWidth="1"/>
    <col min="6" max="6" width="21.28515625" customWidth="1"/>
    <col min="7" max="7" width="22.85546875" customWidth="1"/>
  </cols>
  <sheetData>
    <row r="1" spans="1:10" ht="15.75">
      <c r="A1" s="2" t="s">
        <v>422</v>
      </c>
      <c r="B1" s="2"/>
    </row>
    <row r="2" spans="1:10">
      <c r="A2" s="329"/>
      <c r="B2" s="330"/>
    </row>
    <row r="3" spans="1:10" ht="13.5" thickBot="1">
      <c r="A3" s="580"/>
      <c r="B3" s="581"/>
    </row>
    <row r="4" spans="1:10" ht="39" thickBot="1">
      <c r="A4" s="348" t="s">
        <v>423</v>
      </c>
      <c r="B4" s="349" t="s">
        <v>424</v>
      </c>
      <c r="C4" s="349" t="s">
        <v>425</v>
      </c>
      <c r="D4" s="349" t="s">
        <v>10</v>
      </c>
      <c r="E4" s="349" t="s">
        <v>426</v>
      </c>
      <c r="F4" s="349" t="s">
        <v>427</v>
      </c>
      <c r="G4" s="247" t="s">
        <v>428</v>
      </c>
    </row>
    <row r="5" spans="1:10" ht="89.25">
      <c r="A5" s="896" t="s">
        <v>1546</v>
      </c>
      <c r="B5" s="897" t="s">
        <v>1548</v>
      </c>
      <c r="C5" s="896" t="s">
        <v>1547</v>
      </c>
      <c r="D5" s="897" t="s">
        <v>68</v>
      </c>
      <c r="E5" s="897" t="s">
        <v>1545</v>
      </c>
      <c r="F5" s="897">
        <v>2008</v>
      </c>
      <c r="G5" s="896" t="s">
        <v>1549</v>
      </c>
    </row>
    <row r="6" spans="1:10" s="332" customFormat="1" ht="63.75">
      <c r="A6" s="894" t="s">
        <v>1550</v>
      </c>
      <c r="B6" s="895" t="s">
        <v>1548</v>
      </c>
      <c r="C6" s="894" t="s">
        <v>1547</v>
      </c>
      <c r="D6" s="895" t="s">
        <v>68</v>
      </c>
      <c r="E6" s="895" t="s">
        <v>1545</v>
      </c>
      <c r="F6" s="895">
        <v>2009</v>
      </c>
      <c r="G6" s="894" t="s">
        <v>1551</v>
      </c>
      <c r="J6" s="743"/>
    </row>
    <row r="7" spans="1:10" s="332" customFormat="1" ht="63.75">
      <c r="A7" s="894" t="s">
        <v>1251</v>
      </c>
      <c r="B7" s="895" t="s">
        <v>1274</v>
      </c>
      <c r="C7" s="894" t="s">
        <v>1256</v>
      </c>
      <c r="D7" s="895" t="s">
        <v>68</v>
      </c>
      <c r="E7" s="895" t="s">
        <v>439</v>
      </c>
      <c r="F7" s="895">
        <v>2011</v>
      </c>
      <c r="G7" s="894" t="s">
        <v>1257</v>
      </c>
    </row>
    <row r="8" spans="1:10" s="332" customFormat="1" ht="51">
      <c r="A8" s="582" t="s">
        <v>1252</v>
      </c>
      <c r="B8" s="585" t="s">
        <v>1274</v>
      </c>
      <c r="C8" s="579" t="s">
        <v>1260</v>
      </c>
      <c r="D8" s="585" t="s">
        <v>1259</v>
      </c>
      <c r="E8" s="585" t="s">
        <v>439</v>
      </c>
      <c r="F8" s="585">
        <v>2011</v>
      </c>
      <c r="G8" s="583" t="s">
        <v>1258</v>
      </c>
    </row>
    <row r="9" spans="1:10" s="332" customFormat="1" ht="51">
      <c r="A9" s="582" t="s">
        <v>1253</v>
      </c>
      <c r="B9" s="585" t="s">
        <v>1274</v>
      </c>
      <c r="C9" s="579" t="s">
        <v>1260</v>
      </c>
      <c r="D9" s="585" t="s">
        <v>112</v>
      </c>
      <c r="E9" s="585" t="s">
        <v>439</v>
      </c>
      <c r="F9" s="585">
        <v>2011</v>
      </c>
      <c r="G9" s="583" t="s">
        <v>1270</v>
      </c>
    </row>
    <row r="10" spans="1:10" s="332" customFormat="1" ht="51">
      <c r="A10" s="582" t="s">
        <v>1261</v>
      </c>
      <c r="B10" s="585" t="s">
        <v>1274</v>
      </c>
      <c r="C10" s="579" t="s">
        <v>1260</v>
      </c>
      <c r="D10" s="585" t="s">
        <v>697</v>
      </c>
      <c r="E10" s="585" t="s">
        <v>439</v>
      </c>
      <c r="F10" s="585">
        <v>2011</v>
      </c>
      <c r="G10" s="583" t="s">
        <v>1269</v>
      </c>
    </row>
    <row r="11" spans="1:10" s="332" customFormat="1" ht="63.75">
      <c r="A11" s="582" t="s">
        <v>1262</v>
      </c>
      <c r="B11" s="585" t="s">
        <v>1274</v>
      </c>
      <c r="C11" s="579" t="s">
        <v>1260</v>
      </c>
      <c r="D11" s="585" t="s">
        <v>697</v>
      </c>
      <c r="E11" s="585" t="s">
        <v>439</v>
      </c>
      <c r="F11" s="585">
        <v>2011</v>
      </c>
      <c r="G11" s="583" t="s">
        <v>1268</v>
      </c>
    </row>
    <row r="12" spans="1:10" s="332" customFormat="1" ht="51">
      <c r="A12" s="582" t="s">
        <v>1262</v>
      </c>
      <c r="B12" s="585" t="s">
        <v>1273</v>
      </c>
      <c r="C12" s="579" t="s">
        <v>1260</v>
      </c>
      <c r="D12" s="585" t="s">
        <v>100</v>
      </c>
      <c r="E12" s="585" t="s">
        <v>439</v>
      </c>
      <c r="F12" s="585">
        <v>2011</v>
      </c>
      <c r="G12" s="583" t="s">
        <v>1267</v>
      </c>
    </row>
    <row r="13" spans="1:10" s="332" customFormat="1" ht="51">
      <c r="A13" s="582" t="s">
        <v>1254</v>
      </c>
      <c r="B13" s="585" t="s">
        <v>1272</v>
      </c>
      <c r="C13" s="579" t="s">
        <v>1271</v>
      </c>
      <c r="D13" s="585" t="s">
        <v>594</v>
      </c>
      <c r="E13" s="585" t="s">
        <v>439</v>
      </c>
      <c r="F13" s="585">
        <v>2012</v>
      </c>
      <c r="G13" s="583" t="s">
        <v>1266</v>
      </c>
    </row>
    <row r="14" spans="1:10" s="332" customFormat="1" ht="39" thickBot="1">
      <c r="A14" s="590" t="s">
        <v>1255</v>
      </c>
      <c r="B14" s="587" t="s">
        <v>1263</v>
      </c>
      <c r="C14" s="584" t="s">
        <v>1264</v>
      </c>
      <c r="D14" s="588" t="s">
        <v>1018</v>
      </c>
      <c r="E14" s="586" t="s">
        <v>439</v>
      </c>
      <c r="F14" s="586">
        <v>2012</v>
      </c>
      <c r="G14" s="589" t="s">
        <v>1265</v>
      </c>
    </row>
    <row r="15" spans="1:10" s="332" customFormat="1"/>
    <row r="16" spans="1:10" s="332" customFormat="1"/>
    <row r="17" spans="1:7" s="332" customFormat="1"/>
    <row r="18" spans="1:7" s="332" customFormat="1"/>
    <row r="19" spans="1:7" s="332" customFormat="1"/>
    <row r="20" spans="1:7" s="332" customFormat="1"/>
    <row r="21" spans="1:7" s="332" customFormat="1"/>
    <row r="22" spans="1:7" s="332" customFormat="1"/>
    <row r="23" spans="1:7" s="332" customFormat="1"/>
    <row r="24" spans="1:7">
      <c r="A24" s="332"/>
      <c r="B24" s="332"/>
      <c r="C24" s="332"/>
      <c r="D24" s="332"/>
      <c r="E24" s="332"/>
      <c r="F24" s="332"/>
      <c r="G24" s="332"/>
    </row>
    <row r="25" spans="1:7">
      <c r="A25" s="332"/>
      <c r="B25" s="332"/>
      <c r="C25" s="332"/>
      <c r="D25" s="332"/>
      <c r="E25" s="332"/>
      <c r="F25" s="332"/>
      <c r="G25" s="332"/>
    </row>
    <row r="26" spans="1:7">
      <c r="A26" s="332"/>
      <c r="B26" s="332"/>
      <c r="C26" s="332"/>
      <c r="D26" s="332"/>
      <c r="E26" s="332"/>
      <c r="F26" s="332"/>
      <c r="G26" s="332"/>
    </row>
    <row r="27" spans="1:7">
      <c r="A27" s="332"/>
      <c r="B27" s="332"/>
      <c r="C27" s="332"/>
      <c r="D27" s="332"/>
      <c r="E27" s="332"/>
      <c r="F27" s="332"/>
      <c r="G27" s="332"/>
    </row>
    <row r="28" spans="1:7">
      <c r="A28" s="332"/>
      <c r="B28" s="332"/>
      <c r="C28" s="332"/>
      <c r="D28" s="332"/>
      <c r="E28" s="332"/>
      <c r="F28" s="332"/>
      <c r="G28" s="332"/>
    </row>
    <row r="29" spans="1:7">
      <c r="A29" s="332"/>
      <c r="B29" s="332"/>
      <c r="C29" s="332"/>
      <c r="D29" s="332"/>
      <c r="E29" s="332"/>
      <c r="F29" s="332"/>
      <c r="G29" s="332"/>
    </row>
    <row r="30" spans="1:7">
      <c r="A30" s="332"/>
      <c r="B30" s="332"/>
      <c r="C30" s="332"/>
      <c r="D30" s="332"/>
      <c r="E30" s="332"/>
      <c r="F30" s="332"/>
      <c r="G30" s="332"/>
    </row>
    <row r="31" spans="1:7">
      <c r="A31" s="332"/>
      <c r="B31" s="332"/>
      <c r="C31" s="332"/>
      <c r="D31" s="332"/>
      <c r="E31" s="332"/>
      <c r="F31" s="332"/>
      <c r="G31" s="332"/>
    </row>
    <row r="32" spans="1:7">
      <c r="A32" s="332"/>
      <c r="B32" s="332"/>
      <c r="C32" s="332"/>
      <c r="D32" s="332"/>
      <c r="E32" s="332"/>
      <c r="F32" s="332"/>
      <c r="G32" s="332"/>
    </row>
    <row r="33" spans="1:7">
      <c r="A33" s="332"/>
      <c r="B33" s="332"/>
      <c r="C33" s="332"/>
      <c r="D33" s="332"/>
      <c r="E33" s="332"/>
      <c r="F33" s="332"/>
      <c r="G33" s="332"/>
    </row>
    <row r="34" spans="1:7">
      <c r="A34" s="332"/>
      <c r="B34" s="332"/>
      <c r="C34" s="332"/>
      <c r="D34" s="332"/>
      <c r="E34" s="332"/>
      <c r="F34" s="332"/>
      <c r="G34" s="332"/>
    </row>
    <row r="35" spans="1:7">
      <c r="A35" s="332"/>
      <c r="B35" s="332"/>
      <c r="C35" s="332"/>
      <c r="D35" s="332"/>
      <c r="E35" s="332"/>
      <c r="F35" s="332"/>
      <c r="G35" s="332"/>
    </row>
    <row r="36" spans="1:7">
      <c r="A36" s="332"/>
      <c r="B36" s="332"/>
      <c r="C36" s="332"/>
      <c r="D36" s="332"/>
      <c r="E36" s="332"/>
      <c r="F36" s="332"/>
      <c r="G36" s="332"/>
    </row>
    <row r="37" spans="1:7">
      <c r="A37" s="332"/>
      <c r="B37" s="332"/>
      <c r="C37" s="332"/>
      <c r="D37" s="332"/>
      <c r="E37" s="332"/>
      <c r="F37" s="332"/>
      <c r="G37" s="332"/>
    </row>
    <row r="38" spans="1:7">
      <c r="A38" s="332"/>
      <c r="B38" s="332"/>
      <c r="C38" s="332"/>
      <c r="D38" s="332"/>
      <c r="E38" s="332"/>
      <c r="F38" s="332"/>
      <c r="G38" s="332"/>
    </row>
    <row r="39" spans="1:7">
      <c r="A39" s="332"/>
      <c r="B39" s="332"/>
      <c r="C39" s="332"/>
      <c r="D39" s="332"/>
      <c r="E39" s="332"/>
      <c r="F39" s="332"/>
      <c r="G39" s="332"/>
    </row>
    <row r="40" spans="1:7">
      <c r="A40" s="332"/>
      <c r="B40" s="332"/>
      <c r="C40" s="332"/>
      <c r="D40" s="332"/>
      <c r="E40" s="332"/>
      <c r="F40" s="332"/>
      <c r="G40" s="332"/>
    </row>
    <row r="41" spans="1:7">
      <c r="A41" s="332"/>
      <c r="B41" s="332"/>
      <c r="C41" s="332"/>
      <c r="D41" s="332"/>
      <c r="E41" s="332"/>
      <c r="F41" s="332"/>
      <c r="G41" s="332"/>
    </row>
    <row r="42" spans="1:7">
      <c r="A42" s="332"/>
      <c r="B42" s="332"/>
      <c r="C42" s="332"/>
      <c r="D42" s="332"/>
      <c r="E42" s="332"/>
      <c r="F42" s="332"/>
      <c r="G42" s="332"/>
    </row>
    <row r="43" spans="1:7">
      <c r="A43" s="332"/>
      <c r="B43" s="332"/>
      <c r="C43" s="332"/>
      <c r="D43" s="332"/>
      <c r="E43" s="332"/>
      <c r="F43" s="332"/>
      <c r="G43" s="332"/>
    </row>
    <row r="44" spans="1:7">
      <c r="A44" s="332"/>
      <c r="B44" s="332"/>
      <c r="C44" s="332"/>
      <c r="D44" s="332"/>
      <c r="E44" s="332"/>
      <c r="F44" s="332"/>
      <c r="G44" s="332"/>
    </row>
    <row r="45" spans="1:7">
      <c r="A45" s="332"/>
      <c r="B45" s="332"/>
      <c r="C45" s="332"/>
      <c r="D45" s="332"/>
      <c r="E45" s="332"/>
      <c r="F45" s="332"/>
      <c r="G45" s="332"/>
    </row>
    <row r="46" spans="1:7">
      <c r="A46" s="332"/>
      <c r="B46" s="332"/>
      <c r="C46" s="332"/>
      <c r="D46" s="332"/>
      <c r="E46" s="332"/>
      <c r="F46" s="332"/>
      <c r="G46" s="332"/>
    </row>
    <row r="47" spans="1:7">
      <c r="A47" s="332"/>
      <c r="B47" s="332"/>
      <c r="C47" s="332"/>
      <c r="D47" s="332"/>
      <c r="E47" s="332"/>
      <c r="F47" s="332"/>
      <c r="G47" s="332"/>
    </row>
    <row r="48" spans="1:7">
      <c r="A48" s="332"/>
      <c r="B48" s="332"/>
      <c r="C48" s="332"/>
      <c r="D48" s="332"/>
      <c r="E48" s="332"/>
      <c r="F48" s="332"/>
      <c r="G48" s="332"/>
    </row>
    <row r="49" spans="1:7">
      <c r="A49" s="332"/>
      <c r="B49" s="332"/>
      <c r="C49" s="332"/>
      <c r="D49" s="332"/>
      <c r="E49" s="332"/>
      <c r="F49" s="332"/>
      <c r="G49" s="332"/>
    </row>
    <row r="50" spans="1:7">
      <c r="A50" s="332"/>
      <c r="B50" s="332"/>
      <c r="C50" s="332"/>
      <c r="D50" s="332"/>
      <c r="E50" s="332"/>
      <c r="F50" s="332"/>
      <c r="G50" s="332"/>
    </row>
    <row r="51" spans="1:7">
      <c r="A51" s="332"/>
      <c r="B51" s="332"/>
      <c r="C51" s="332"/>
      <c r="D51" s="332"/>
      <c r="E51" s="332"/>
      <c r="F51" s="332"/>
      <c r="G51" s="332"/>
    </row>
    <row r="52" spans="1:7">
      <c r="A52" s="332"/>
      <c r="B52" s="332"/>
      <c r="C52" s="332"/>
      <c r="D52" s="332"/>
      <c r="E52" s="332"/>
      <c r="F52" s="332"/>
      <c r="G52" s="332"/>
    </row>
    <row r="53" spans="1:7">
      <c r="A53" s="332"/>
      <c r="B53" s="332"/>
      <c r="C53" s="332"/>
      <c r="D53" s="332"/>
      <c r="E53" s="332"/>
      <c r="F53" s="332"/>
      <c r="G53" s="332"/>
    </row>
    <row r="54" spans="1:7">
      <c r="A54" s="332"/>
      <c r="B54" s="332"/>
      <c r="C54" s="332"/>
      <c r="D54" s="332"/>
      <c r="E54" s="332"/>
      <c r="F54" s="332"/>
      <c r="G54" s="332"/>
    </row>
    <row r="55" spans="1:7">
      <c r="A55" s="332"/>
      <c r="B55" s="332"/>
      <c r="C55" s="332"/>
      <c r="D55" s="332"/>
      <c r="E55" s="332"/>
      <c r="F55" s="332"/>
      <c r="G55" s="332"/>
    </row>
    <row r="56" spans="1:7">
      <c r="A56" s="332"/>
      <c r="B56" s="332"/>
      <c r="C56" s="332"/>
      <c r="D56" s="332"/>
      <c r="E56" s="332"/>
      <c r="F56" s="332"/>
      <c r="G56" s="332"/>
    </row>
    <row r="57" spans="1:7">
      <c r="A57" s="332"/>
      <c r="B57" s="332"/>
      <c r="C57" s="332"/>
      <c r="D57" s="332"/>
      <c r="E57" s="332"/>
      <c r="F57" s="332"/>
      <c r="G57" s="332"/>
    </row>
    <row r="58" spans="1:7">
      <c r="A58" s="332"/>
      <c r="B58" s="332"/>
      <c r="C58" s="332"/>
      <c r="D58" s="332"/>
      <c r="E58" s="332"/>
      <c r="F58" s="332"/>
      <c r="G58" s="332"/>
    </row>
    <row r="59" spans="1:7">
      <c r="A59" s="332"/>
      <c r="B59" s="332"/>
      <c r="C59" s="332"/>
      <c r="D59" s="332"/>
      <c r="E59" s="332"/>
      <c r="F59" s="332"/>
      <c r="G59" s="332"/>
    </row>
    <row r="60" spans="1:7">
      <c r="A60" s="332"/>
      <c r="B60" s="332"/>
      <c r="C60" s="332"/>
      <c r="D60" s="332"/>
      <c r="E60" s="332"/>
      <c r="F60" s="332"/>
      <c r="G60" s="33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IU24"/>
  <sheetViews>
    <sheetView zoomScaleNormal="100" zoomScaleSheetLayoutView="75" zoomScalePageLayoutView="80" workbookViewId="0">
      <pane xSplit="2" ySplit="4" topLeftCell="M5" activePane="bottomRight" state="frozen"/>
      <selection pane="topRight" activeCell="C1" sqref="C1"/>
      <selection pane="bottomLeft" activeCell="A5" sqref="A5"/>
      <selection pane="bottomRight" activeCell="U28" sqref="U28"/>
    </sheetView>
  </sheetViews>
  <sheetFormatPr defaultColWidth="5.7109375" defaultRowHeight="20.100000000000001" customHeight="1"/>
  <cols>
    <col min="1" max="1" width="7.42578125" style="1" customWidth="1"/>
    <col min="2" max="2" width="30" style="52" customWidth="1"/>
    <col min="3" max="3" width="29.140625" style="52" customWidth="1"/>
    <col min="4" max="4" width="13.85546875" style="53" customWidth="1"/>
    <col min="5" max="5" width="10.140625" style="53" customWidth="1"/>
    <col min="6" max="8" width="6.140625" style="53" customWidth="1"/>
    <col min="9" max="10" width="12" style="53" customWidth="1"/>
    <col min="11" max="11" width="17.28515625" style="53" customWidth="1"/>
    <col min="12" max="12" width="14" style="53" customWidth="1"/>
    <col min="13" max="13" width="18" style="53" customWidth="1"/>
    <col min="14" max="14" width="12.42578125" style="53" customWidth="1"/>
    <col min="15" max="15" width="17.42578125" style="53" customWidth="1"/>
    <col min="16" max="16" width="15.140625" style="52" customWidth="1"/>
    <col min="17" max="18" width="13.28515625" style="52" customWidth="1"/>
    <col min="19" max="19" width="20" style="52" customWidth="1"/>
    <col min="20" max="20" width="22.85546875" style="52" bestFit="1" customWidth="1"/>
    <col min="21" max="21" width="39.28515625" style="74" bestFit="1" customWidth="1"/>
    <col min="22" max="255" width="5.7109375" style="74" customWidth="1"/>
  </cols>
  <sheetData>
    <row r="1" spans="1:21" ht="23.45" customHeight="1" thickBot="1">
      <c r="A1" s="54" t="s">
        <v>136</v>
      </c>
      <c r="C1" s="54"/>
      <c r="D1" s="54"/>
      <c r="E1" s="54"/>
      <c r="F1" s="54"/>
      <c r="G1" s="54"/>
      <c r="H1" s="54"/>
      <c r="I1" s="54"/>
      <c r="J1" s="54"/>
      <c r="K1" s="54"/>
      <c r="L1" s="54"/>
      <c r="M1" s="54"/>
      <c r="N1" s="54"/>
      <c r="O1" s="40"/>
      <c r="P1" s="40"/>
      <c r="T1" s="249" t="s">
        <v>0</v>
      </c>
      <c r="U1" s="553" t="s">
        <v>574</v>
      </c>
    </row>
    <row r="2" spans="1:21" ht="20.100000000000001" customHeight="1" thickBot="1">
      <c r="A2" s="22"/>
      <c r="B2" s="54"/>
      <c r="C2" s="54"/>
      <c r="D2" s="54"/>
      <c r="E2" s="54"/>
      <c r="F2" s="54"/>
      <c r="G2" s="54"/>
      <c r="H2" s="54"/>
      <c r="I2" s="54"/>
      <c r="J2" s="54"/>
      <c r="K2" s="54"/>
      <c r="L2" s="54"/>
      <c r="M2" s="54"/>
      <c r="N2" s="54"/>
      <c r="O2" s="40"/>
      <c r="P2" s="40"/>
      <c r="T2" s="250" t="s">
        <v>284</v>
      </c>
      <c r="U2" s="554" t="s">
        <v>685</v>
      </c>
    </row>
    <row r="3" spans="1:21" ht="25.35" customHeight="1" thickBot="1">
      <c r="A3" s="248"/>
      <c r="B3" s="1138"/>
      <c r="C3" s="1138"/>
      <c r="D3" s="1138"/>
      <c r="E3" s="1138"/>
      <c r="F3" s="1139"/>
      <c r="G3" s="1139"/>
      <c r="H3" s="1139"/>
      <c r="I3" s="1139"/>
      <c r="J3" s="1139"/>
      <c r="K3" s="1139"/>
      <c r="L3" s="1139"/>
      <c r="M3" s="1139"/>
      <c r="N3" s="1139"/>
      <c r="O3" s="1139"/>
      <c r="P3" s="1139"/>
      <c r="T3" s="557" t="s">
        <v>416</v>
      </c>
      <c r="U3" s="556" t="s">
        <v>685</v>
      </c>
    </row>
    <row r="4" spans="1:21" s="46" customFormat="1" ht="51.75" thickBot="1">
      <c r="A4" s="241" t="s">
        <v>1</v>
      </c>
      <c r="B4" s="242" t="s">
        <v>137</v>
      </c>
      <c r="C4" s="243" t="s">
        <v>138</v>
      </c>
      <c r="D4" s="244" t="s">
        <v>139</v>
      </c>
      <c r="E4" s="244" t="s">
        <v>140</v>
      </c>
      <c r="F4" s="245">
        <v>2014</v>
      </c>
      <c r="G4" s="245">
        <v>2015</v>
      </c>
      <c r="H4" s="245">
        <v>2016</v>
      </c>
      <c r="I4" s="244" t="s">
        <v>325</v>
      </c>
      <c r="J4" s="244" t="s">
        <v>141</v>
      </c>
      <c r="K4" s="244" t="s">
        <v>142</v>
      </c>
      <c r="L4" s="244" t="s">
        <v>351</v>
      </c>
      <c r="M4" s="244" t="s">
        <v>143</v>
      </c>
      <c r="N4" s="244" t="s">
        <v>144</v>
      </c>
      <c r="O4" s="244" t="s">
        <v>145</v>
      </c>
      <c r="P4" s="246" t="s">
        <v>146</v>
      </c>
      <c r="Q4" s="244" t="s">
        <v>147</v>
      </c>
      <c r="R4" s="244" t="s">
        <v>148</v>
      </c>
      <c r="S4" s="244" t="s">
        <v>149</v>
      </c>
      <c r="T4" s="244" t="s">
        <v>150</v>
      </c>
      <c r="U4" s="247" t="s">
        <v>336</v>
      </c>
    </row>
    <row r="5" spans="1:21" s="75" customFormat="1" ht="12.75">
      <c r="A5" s="1140" t="s">
        <v>365</v>
      </c>
      <c r="B5" s="1142" t="s">
        <v>1177</v>
      </c>
      <c r="C5" s="1142" t="s">
        <v>1178</v>
      </c>
      <c r="D5" s="1142" t="s">
        <v>157</v>
      </c>
      <c r="E5" s="1142" t="s">
        <v>1179</v>
      </c>
      <c r="F5" s="1142" t="s">
        <v>5</v>
      </c>
      <c r="G5" s="1142" t="s">
        <v>5</v>
      </c>
      <c r="H5" s="1142" t="s">
        <v>5</v>
      </c>
      <c r="I5" s="1144">
        <v>25</v>
      </c>
      <c r="J5" s="1144">
        <v>315</v>
      </c>
      <c r="K5" s="676" t="s">
        <v>1513</v>
      </c>
      <c r="L5" s="817">
        <v>60</v>
      </c>
      <c r="M5" s="1142" t="s">
        <v>1203</v>
      </c>
      <c r="N5" s="1145" t="s">
        <v>1204</v>
      </c>
      <c r="O5" s="1158" t="s">
        <v>1214</v>
      </c>
      <c r="P5" s="794" t="s">
        <v>71</v>
      </c>
      <c r="Q5" s="1163">
        <v>24</v>
      </c>
      <c r="R5" s="815">
        <v>57</v>
      </c>
      <c r="S5" s="1168">
        <f>Q5/I5</f>
        <v>0.96</v>
      </c>
      <c r="T5" s="555">
        <f>R5/L5</f>
        <v>0.95</v>
      </c>
      <c r="U5" s="1175" t="s">
        <v>1512</v>
      </c>
    </row>
    <row r="6" spans="1:21" s="75" customFormat="1" ht="12.75">
      <c r="A6" s="1141"/>
      <c r="B6" s="1143"/>
      <c r="C6" s="1143"/>
      <c r="D6" s="1143"/>
      <c r="E6" s="1143"/>
      <c r="F6" s="1143"/>
      <c r="G6" s="1143"/>
      <c r="H6" s="1143"/>
      <c r="I6" s="1143"/>
      <c r="J6" s="1143"/>
      <c r="K6" s="820" t="s">
        <v>1514</v>
      </c>
      <c r="L6" s="297">
        <v>108</v>
      </c>
      <c r="M6" s="1143"/>
      <c r="N6" s="1146"/>
      <c r="O6" s="1159"/>
      <c r="P6" s="794" t="s">
        <v>71</v>
      </c>
      <c r="Q6" s="1164"/>
      <c r="R6" s="815">
        <v>95</v>
      </c>
      <c r="S6" s="1169"/>
      <c r="T6" s="555">
        <f t="shared" ref="T6:T19" si="0">R6/L6</f>
        <v>0.87962962962962965</v>
      </c>
      <c r="U6" s="1172"/>
    </row>
    <row r="7" spans="1:21" s="75" customFormat="1" ht="12.75">
      <c r="A7" s="543" t="s">
        <v>365</v>
      </c>
      <c r="B7" s="544" t="s">
        <v>1180</v>
      </c>
      <c r="C7" s="544" t="s">
        <v>1181</v>
      </c>
      <c r="D7" s="544" t="s">
        <v>1182</v>
      </c>
      <c r="E7" s="544" t="s">
        <v>1183</v>
      </c>
      <c r="F7" s="544" t="s">
        <v>5</v>
      </c>
      <c r="G7" s="544" t="s">
        <v>5</v>
      </c>
      <c r="H7" s="544" t="s">
        <v>5</v>
      </c>
      <c r="I7" s="817">
        <v>45</v>
      </c>
      <c r="J7" s="817">
        <v>65</v>
      </c>
      <c r="K7" s="676" t="s">
        <v>1513</v>
      </c>
      <c r="L7" s="817">
        <v>167</v>
      </c>
      <c r="M7" s="544" t="s">
        <v>1203</v>
      </c>
      <c r="N7" s="543" t="s">
        <v>1205</v>
      </c>
      <c r="O7" s="543" t="s">
        <v>1215</v>
      </c>
      <c r="P7" s="794" t="s">
        <v>71</v>
      </c>
      <c r="Q7" s="815">
        <v>44</v>
      </c>
      <c r="R7" s="815">
        <v>139</v>
      </c>
      <c r="S7" s="555">
        <f>Q7/I7</f>
        <v>0.97777777777777775</v>
      </c>
      <c r="T7" s="555">
        <f t="shared" si="0"/>
        <v>0.83233532934131738</v>
      </c>
      <c r="U7" s="818" t="s">
        <v>1512</v>
      </c>
    </row>
    <row r="8" spans="1:21" s="75" customFormat="1" ht="25.5">
      <c r="A8" s="543" t="s">
        <v>365</v>
      </c>
      <c r="B8" s="545" t="s">
        <v>151</v>
      </c>
      <c r="C8" s="545" t="s">
        <v>152</v>
      </c>
      <c r="D8" s="545" t="s">
        <v>153</v>
      </c>
      <c r="E8" s="545" t="s">
        <v>154</v>
      </c>
      <c r="F8" s="548" t="s">
        <v>5</v>
      </c>
      <c r="G8" s="548" t="s">
        <v>5</v>
      </c>
      <c r="H8" s="548" t="s">
        <v>5</v>
      </c>
      <c r="I8" s="814">
        <v>55</v>
      </c>
      <c r="J8" s="792">
        <v>145</v>
      </c>
      <c r="K8" s="676" t="s">
        <v>1513</v>
      </c>
      <c r="L8" s="792">
        <v>290</v>
      </c>
      <c r="M8" s="545" t="s">
        <v>1203</v>
      </c>
      <c r="N8" s="543" t="s">
        <v>1206</v>
      </c>
      <c r="O8" s="543" t="s">
        <v>1215</v>
      </c>
      <c r="P8" s="794" t="s">
        <v>87</v>
      </c>
      <c r="Q8" s="815">
        <v>57</v>
      </c>
      <c r="R8" s="815">
        <v>319</v>
      </c>
      <c r="S8" s="555">
        <f>Q8/I8</f>
        <v>1.0363636363636364</v>
      </c>
      <c r="T8" s="555">
        <f t="shared" si="0"/>
        <v>1.1000000000000001</v>
      </c>
      <c r="U8" s="818"/>
    </row>
    <row r="9" spans="1:21" s="75" customFormat="1" ht="25.5">
      <c r="A9" s="543" t="s">
        <v>365</v>
      </c>
      <c r="B9" s="543" t="s">
        <v>1184</v>
      </c>
      <c r="C9" s="545" t="s">
        <v>1185</v>
      </c>
      <c r="D9" s="544" t="s">
        <v>1182</v>
      </c>
      <c r="E9" s="543" t="s">
        <v>154</v>
      </c>
      <c r="F9" s="549" t="s">
        <v>5</v>
      </c>
      <c r="G9" s="549" t="s">
        <v>5</v>
      </c>
      <c r="H9" s="549" t="s">
        <v>5</v>
      </c>
      <c r="I9" s="551">
        <v>10</v>
      </c>
      <c r="J9" s="551">
        <v>20</v>
      </c>
      <c r="K9" s="676" t="s">
        <v>1513</v>
      </c>
      <c r="L9" s="551">
        <v>50</v>
      </c>
      <c r="M9" s="543" t="s">
        <v>1203</v>
      </c>
      <c r="N9" s="543" t="s">
        <v>1207</v>
      </c>
      <c r="O9" s="543" t="s">
        <v>1215</v>
      </c>
      <c r="P9" s="794" t="s">
        <v>87</v>
      </c>
      <c r="Q9" s="815">
        <v>10</v>
      </c>
      <c r="R9" s="815">
        <v>51</v>
      </c>
      <c r="S9" s="555">
        <f>Q9/I9</f>
        <v>1</v>
      </c>
      <c r="T9" s="555">
        <f t="shared" si="0"/>
        <v>1.02</v>
      </c>
      <c r="U9" s="818"/>
    </row>
    <row r="10" spans="1:21" s="75" customFormat="1" ht="38.25">
      <c r="A10" s="543" t="s">
        <v>365</v>
      </c>
      <c r="B10" s="725" t="s">
        <v>1186</v>
      </c>
      <c r="C10" s="543" t="s">
        <v>1187</v>
      </c>
      <c r="D10" s="547" t="s">
        <v>794</v>
      </c>
      <c r="E10" s="546" t="s">
        <v>1188</v>
      </c>
      <c r="F10" s="550" t="s">
        <v>5</v>
      </c>
      <c r="G10" s="550" t="s">
        <v>5</v>
      </c>
      <c r="H10" s="550" t="s">
        <v>5</v>
      </c>
      <c r="I10" s="791" t="s">
        <v>1202</v>
      </c>
      <c r="J10" s="791">
        <v>35</v>
      </c>
      <c r="K10" s="821" t="s">
        <v>1515</v>
      </c>
      <c r="L10" s="791" t="s">
        <v>1202</v>
      </c>
      <c r="M10" s="552" t="s">
        <v>1202</v>
      </c>
      <c r="N10" s="723" t="s">
        <v>1423</v>
      </c>
      <c r="O10" s="1147" t="s">
        <v>1216</v>
      </c>
      <c r="P10" s="794" t="s">
        <v>71</v>
      </c>
      <c r="Q10" s="723" t="s">
        <v>1423</v>
      </c>
      <c r="R10" s="723" t="s">
        <v>1423</v>
      </c>
      <c r="S10" s="724" t="s">
        <v>1423</v>
      </c>
      <c r="T10" s="724" t="s">
        <v>1423</v>
      </c>
      <c r="U10" s="818"/>
    </row>
    <row r="11" spans="1:21" s="75" customFormat="1" ht="25.5">
      <c r="A11" s="543" t="s">
        <v>365</v>
      </c>
      <c r="B11" s="543" t="s">
        <v>1189</v>
      </c>
      <c r="C11" s="543" t="s">
        <v>1190</v>
      </c>
      <c r="D11" s="543" t="s">
        <v>68</v>
      </c>
      <c r="E11" s="543" t="s">
        <v>1191</v>
      </c>
      <c r="F11" s="549" t="s">
        <v>5</v>
      </c>
      <c r="G11" s="549" t="s">
        <v>5</v>
      </c>
      <c r="H11" s="549" t="s">
        <v>5</v>
      </c>
      <c r="I11" s="551">
        <v>20</v>
      </c>
      <c r="J11" s="551">
        <v>45</v>
      </c>
      <c r="K11" s="820" t="s">
        <v>1514</v>
      </c>
      <c r="L11" s="551">
        <v>338</v>
      </c>
      <c r="M11" s="543"/>
      <c r="N11" s="816" t="s">
        <v>1208</v>
      </c>
      <c r="O11" s="1149"/>
      <c r="P11" s="794" t="s">
        <v>71</v>
      </c>
      <c r="Q11" s="815">
        <v>15</v>
      </c>
      <c r="R11" s="815">
        <v>242</v>
      </c>
      <c r="S11" s="555">
        <f>Q11/I11</f>
        <v>0.75</v>
      </c>
      <c r="T11" s="555">
        <f t="shared" si="0"/>
        <v>0.71597633136094674</v>
      </c>
      <c r="U11" s="819" t="s">
        <v>1511</v>
      </c>
    </row>
    <row r="12" spans="1:21" s="75" customFormat="1" ht="12.75">
      <c r="A12" s="1147" t="s">
        <v>365</v>
      </c>
      <c r="B12" s="1147" t="s">
        <v>155</v>
      </c>
      <c r="C12" s="1147" t="s">
        <v>156</v>
      </c>
      <c r="D12" s="1147" t="s">
        <v>157</v>
      </c>
      <c r="E12" s="1147" t="s">
        <v>158</v>
      </c>
      <c r="F12" s="1150" t="s">
        <v>5</v>
      </c>
      <c r="G12" s="1150" t="s">
        <v>5</v>
      </c>
      <c r="H12" s="1150" t="s">
        <v>5</v>
      </c>
      <c r="I12" s="1152">
        <v>20</v>
      </c>
      <c r="J12" s="1152">
        <v>105</v>
      </c>
      <c r="K12" s="821" t="s">
        <v>1515</v>
      </c>
      <c r="L12" s="551">
        <v>2000</v>
      </c>
      <c r="M12" s="1147" t="s">
        <v>1209</v>
      </c>
      <c r="N12" s="1147" t="s">
        <v>1210</v>
      </c>
      <c r="O12" s="1147" t="s">
        <v>1216</v>
      </c>
      <c r="P12" s="794" t="s">
        <v>71</v>
      </c>
      <c r="Q12" s="1165">
        <v>20</v>
      </c>
      <c r="R12" s="815">
        <v>1736</v>
      </c>
      <c r="S12" s="1170">
        <f t="shared" ref="S12:S19" si="1">Q12/I12</f>
        <v>1</v>
      </c>
      <c r="T12" s="555">
        <f t="shared" si="0"/>
        <v>0.86799999999999999</v>
      </c>
      <c r="U12" s="1171" t="s">
        <v>1512</v>
      </c>
    </row>
    <row r="13" spans="1:21" s="75" customFormat="1" ht="12.75">
      <c r="A13" s="1148"/>
      <c r="B13" s="1149"/>
      <c r="C13" s="1149"/>
      <c r="D13" s="1149"/>
      <c r="E13" s="1149"/>
      <c r="F13" s="1151"/>
      <c r="G13" s="1151"/>
      <c r="H13" s="1151"/>
      <c r="I13" s="1153"/>
      <c r="J13" s="1153"/>
      <c r="K13" s="676" t="s">
        <v>1513</v>
      </c>
      <c r="L13" s="551">
        <v>25</v>
      </c>
      <c r="M13" s="1149"/>
      <c r="N13" s="1149"/>
      <c r="O13" s="1149"/>
      <c r="P13" s="794" t="s">
        <v>71</v>
      </c>
      <c r="Q13" s="1149"/>
      <c r="R13" s="815">
        <v>20</v>
      </c>
      <c r="S13" s="1169" t="e">
        <f t="shared" si="1"/>
        <v>#DIV/0!</v>
      </c>
      <c r="T13" s="555">
        <f t="shared" si="0"/>
        <v>0.8</v>
      </c>
      <c r="U13" s="1172"/>
    </row>
    <row r="14" spans="1:21" s="75" customFormat="1" ht="12.75">
      <c r="A14" s="1147" t="s">
        <v>365</v>
      </c>
      <c r="B14" s="1147" t="s">
        <v>1192</v>
      </c>
      <c r="C14" s="1147" t="s">
        <v>1193</v>
      </c>
      <c r="D14" s="1147" t="s">
        <v>1194</v>
      </c>
      <c r="E14" s="1147"/>
      <c r="F14" s="1150" t="s">
        <v>5</v>
      </c>
      <c r="G14" s="1150" t="s">
        <v>5</v>
      </c>
      <c r="H14" s="1150" t="s">
        <v>5</v>
      </c>
      <c r="I14" s="1152">
        <v>18</v>
      </c>
      <c r="J14" s="1152">
        <v>45</v>
      </c>
      <c r="K14" s="821" t="s">
        <v>1515</v>
      </c>
      <c r="L14" s="551">
        <v>1500</v>
      </c>
      <c r="M14" s="1147" t="s">
        <v>1211</v>
      </c>
      <c r="N14" s="1147" t="s">
        <v>1212</v>
      </c>
      <c r="O14" s="1147" t="s">
        <v>1216</v>
      </c>
      <c r="P14" s="794" t="s">
        <v>71</v>
      </c>
      <c r="Q14" s="1165">
        <v>18</v>
      </c>
      <c r="R14" s="815">
        <v>1997</v>
      </c>
      <c r="S14" s="1170">
        <f t="shared" si="1"/>
        <v>1</v>
      </c>
      <c r="T14" s="555">
        <f t="shared" si="0"/>
        <v>1.3313333333333333</v>
      </c>
      <c r="U14" s="1173"/>
    </row>
    <row r="15" spans="1:21" s="75" customFormat="1" ht="12.75">
      <c r="A15" s="1148"/>
      <c r="B15" s="1149"/>
      <c r="C15" s="1149"/>
      <c r="D15" s="1149"/>
      <c r="E15" s="1149"/>
      <c r="F15" s="1151"/>
      <c r="G15" s="1151"/>
      <c r="H15" s="1151"/>
      <c r="I15" s="1153"/>
      <c r="J15" s="1153"/>
      <c r="K15" s="676" t="s">
        <v>1513</v>
      </c>
      <c r="L15" s="551">
        <v>10</v>
      </c>
      <c r="M15" s="1149"/>
      <c r="N15" s="1160"/>
      <c r="O15" s="1149"/>
      <c r="P15" s="794" t="s">
        <v>71</v>
      </c>
      <c r="Q15" s="1149"/>
      <c r="R15" s="815">
        <v>11</v>
      </c>
      <c r="S15" s="1169" t="e">
        <f t="shared" si="1"/>
        <v>#DIV/0!</v>
      </c>
      <c r="T15" s="555">
        <f t="shared" si="0"/>
        <v>1.1000000000000001</v>
      </c>
      <c r="U15" s="1174"/>
    </row>
    <row r="16" spans="1:21" s="75" customFormat="1" ht="12.75">
      <c r="A16" s="1147" t="s">
        <v>365</v>
      </c>
      <c r="B16" s="1147" t="s">
        <v>1195</v>
      </c>
      <c r="C16" s="1147" t="s">
        <v>1196</v>
      </c>
      <c r="D16" s="1147" t="s">
        <v>1197</v>
      </c>
      <c r="E16" s="1147" t="s">
        <v>1198</v>
      </c>
      <c r="F16" s="1152"/>
      <c r="G16" s="1152"/>
      <c r="H16" s="1152" t="s">
        <v>5</v>
      </c>
      <c r="I16" s="1152">
        <v>30</v>
      </c>
      <c r="J16" s="1152">
        <v>310</v>
      </c>
      <c r="K16" s="676" t="s">
        <v>1513</v>
      </c>
      <c r="L16" s="551">
        <v>10</v>
      </c>
      <c r="M16" s="1152">
        <v>3</v>
      </c>
      <c r="N16" s="1161"/>
      <c r="O16" s="1152" t="s">
        <v>1217</v>
      </c>
      <c r="P16" s="793" t="s">
        <v>1509</v>
      </c>
      <c r="Q16" s="1156"/>
      <c r="R16" s="476" t="s">
        <v>1509</v>
      </c>
      <c r="S16" s="1170">
        <f t="shared" si="1"/>
        <v>0</v>
      </c>
      <c r="T16" s="724" t="s">
        <v>1509</v>
      </c>
      <c r="U16" s="1173"/>
    </row>
    <row r="17" spans="1:21" s="76" customFormat="1" ht="12.75">
      <c r="A17" s="1148"/>
      <c r="B17" s="1149"/>
      <c r="C17" s="1149"/>
      <c r="D17" s="1149"/>
      <c r="E17" s="1149"/>
      <c r="F17" s="1153"/>
      <c r="G17" s="1153"/>
      <c r="H17" s="1153"/>
      <c r="I17" s="1153"/>
      <c r="J17" s="1153"/>
      <c r="K17" s="820" t="s">
        <v>1514</v>
      </c>
      <c r="L17" s="551">
        <v>310</v>
      </c>
      <c r="M17" s="1153"/>
      <c r="N17" s="1157"/>
      <c r="O17" s="1153"/>
      <c r="P17" s="793" t="s">
        <v>1509</v>
      </c>
      <c r="Q17" s="1157"/>
      <c r="R17" s="476" t="s">
        <v>1509</v>
      </c>
      <c r="S17" s="1169" t="e">
        <f t="shared" si="1"/>
        <v>#DIV/0!</v>
      </c>
      <c r="T17" s="724" t="s">
        <v>1509</v>
      </c>
      <c r="U17" s="1174"/>
    </row>
    <row r="18" spans="1:21" s="76" customFormat="1" ht="12.75">
      <c r="A18" s="1147" t="s">
        <v>365</v>
      </c>
      <c r="B18" s="1147" t="s">
        <v>1199</v>
      </c>
      <c r="C18" s="1147" t="s">
        <v>1200</v>
      </c>
      <c r="D18" s="1147" t="s">
        <v>112</v>
      </c>
      <c r="E18" s="1147" t="s">
        <v>1201</v>
      </c>
      <c r="F18" s="1152" t="s">
        <v>5</v>
      </c>
      <c r="G18" s="1154" t="s">
        <v>5</v>
      </c>
      <c r="H18" s="1152"/>
      <c r="I18" s="1152">
        <v>15</v>
      </c>
      <c r="J18" s="1152">
        <v>15</v>
      </c>
      <c r="K18" s="676" t="s">
        <v>1513</v>
      </c>
      <c r="L18" s="551">
        <v>60</v>
      </c>
      <c r="M18" s="1152"/>
      <c r="N18" s="1156" t="s">
        <v>1213</v>
      </c>
      <c r="O18" s="1152" t="s">
        <v>1217</v>
      </c>
      <c r="P18" s="1156" t="s">
        <v>1509</v>
      </c>
      <c r="Q18" s="1166">
        <v>5</v>
      </c>
      <c r="R18" s="505">
        <v>0</v>
      </c>
      <c r="S18" s="1170">
        <f t="shared" si="1"/>
        <v>0.33333333333333331</v>
      </c>
      <c r="T18" s="555">
        <f t="shared" si="0"/>
        <v>0</v>
      </c>
      <c r="U18" s="1171" t="s">
        <v>1510</v>
      </c>
    </row>
    <row r="19" spans="1:21" s="76" customFormat="1" ht="12.75">
      <c r="A19" s="1148"/>
      <c r="B19" s="1149"/>
      <c r="C19" s="1149"/>
      <c r="D19" s="1149"/>
      <c r="E19" s="1149"/>
      <c r="F19" s="1153"/>
      <c r="G19" s="1155"/>
      <c r="H19" s="1153"/>
      <c r="I19" s="1153"/>
      <c r="J19" s="1153"/>
      <c r="K19" s="820" t="s">
        <v>1514</v>
      </c>
      <c r="L19" s="551">
        <v>170</v>
      </c>
      <c r="M19" s="1153"/>
      <c r="N19" s="1157"/>
      <c r="O19" s="1153"/>
      <c r="P19" s="1162"/>
      <c r="Q19" s="1167"/>
      <c r="R19" s="505">
        <v>0</v>
      </c>
      <c r="S19" s="1169" t="e">
        <f t="shared" si="1"/>
        <v>#DIV/0!</v>
      </c>
      <c r="T19" s="555">
        <f t="shared" si="0"/>
        <v>0</v>
      </c>
      <c r="U19" s="1172"/>
    </row>
    <row r="20" spans="1:21" ht="20.100000000000001" customHeight="1">
      <c r="A20" s="45"/>
    </row>
    <row r="24" spans="1:21" ht="20.100000000000001" customHeight="1">
      <c r="Q24" s="78"/>
    </row>
  </sheetData>
  <mergeCells count="85">
    <mergeCell ref="U18:U19"/>
    <mergeCell ref="U16:U17"/>
    <mergeCell ref="U14:U15"/>
    <mergeCell ref="U12:U13"/>
    <mergeCell ref="U5:U6"/>
    <mergeCell ref="S5:S6"/>
    <mergeCell ref="S12:S13"/>
    <mergeCell ref="S14:S15"/>
    <mergeCell ref="S16:S17"/>
    <mergeCell ref="S18:S19"/>
    <mergeCell ref="P18:P19"/>
    <mergeCell ref="Q5:Q6"/>
    <mergeCell ref="Q12:Q13"/>
    <mergeCell ref="Q14:Q15"/>
    <mergeCell ref="Q16:Q17"/>
    <mergeCell ref="Q18:Q19"/>
    <mergeCell ref="M18:M19"/>
    <mergeCell ref="N18:N19"/>
    <mergeCell ref="O5:O6"/>
    <mergeCell ref="O10:O11"/>
    <mergeCell ref="O12:O13"/>
    <mergeCell ref="O14:O15"/>
    <mergeCell ref="O16:O17"/>
    <mergeCell ref="O18:O19"/>
    <mergeCell ref="M12:M13"/>
    <mergeCell ref="N12:N13"/>
    <mergeCell ref="M14:M15"/>
    <mergeCell ref="N14:N15"/>
    <mergeCell ref="M16:M17"/>
    <mergeCell ref="N16:N17"/>
    <mergeCell ref="I12:I13"/>
    <mergeCell ref="I14:I15"/>
    <mergeCell ref="I16:I17"/>
    <mergeCell ref="I18:I19"/>
    <mergeCell ref="J5:J6"/>
    <mergeCell ref="J12:J13"/>
    <mergeCell ref="J14:J15"/>
    <mergeCell ref="J16:J17"/>
    <mergeCell ref="J18:J19"/>
    <mergeCell ref="F16:F17"/>
    <mergeCell ref="G16:G17"/>
    <mergeCell ref="H16:H17"/>
    <mergeCell ref="F18:F19"/>
    <mergeCell ref="G18:G19"/>
    <mergeCell ref="H18:H19"/>
    <mergeCell ref="F12:F13"/>
    <mergeCell ref="G12:G13"/>
    <mergeCell ref="H12:H13"/>
    <mergeCell ref="F14:F15"/>
    <mergeCell ref="G14:G15"/>
    <mergeCell ref="H14:H15"/>
    <mergeCell ref="A18:A19"/>
    <mergeCell ref="B18:B19"/>
    <mergeCell ref="C18:C19"/>
    <mergeCell ref="D18:D19"/>
    <mergeCell ref="E18:E19"/>
    <mergeCell ref="A16:A17"/>
    <mergeCell ref="B16:B17"/>
    <mergeCell ref="C16:C17"/>
    <mergeCell ref="D16:D17"/>
    <mergeCell ref="E16:E17"/>
    <mergeCell ref="A14:A15"/>
    <mergeCell ref="B14:B15"/>
    <mergeCell ref="C14:C15"/>
    <mergeCell ref="D14:D15"/>
    <mergeCell ref="E14:E15"/>
    <mergeCell ref="A12:A13"/>
    <mergeCell ref="B12:B13"/>
    <mergeCell ref="C12:C13"/>
    <mergeCell ref="D12:D13"/>
    <mergeCell ref="E12:E13"/>
    <mergeCell ref="B3:E3"/>
    <mergeCell ref="F3:H3"/>
    <mergeCell ref="I3:P3"/>
    <mergeCell ref="A5:A6"/>
    <mergeCell ref="B5:B6"/>
    <mergeCell ref="C5:C6"/>
    <mergeCell ref="D5:D6"/>
    <mergeCell ref="E5:E6"/>
    <mergeCell ref="F5:F6"/>
    <mergeCell ref="G5:G6"/>
    <mergeCell ref="H5:H6"/>
    <mergeCell ref="I5:I6"/>
    <mergeCell ref="M5:M6"/>
    <mergeCell ref="N5:N6"/>
  </mergeCells>
  <phoneticPr fontId="34" type="noConversion"/>
  <dataValidations count="1">
    <dataValidation type="textLength" showInputMessage="1" showErrorMessage="1" sqref="U18 U16 U14 U5 U7:U12">
      <formula1>0</formula1>
      <formula2>150</formula2>
    </dataValidation>
  </dataValidations>
  <pageMargins left="0.78749999999999998" right="0.78749999999999998" top="1.0631944444444446" bottom="1.0631944444444446" header="0.51180555555555551" footer="0.51180555555555551"/>
  <pageSetup paperSize="9" scale="45"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7"/>
  <sheetViews>
    <sheetView zoomScaleSheetLayoutView="100" workbookViewId="0">
      <selection activeCell="G31" sqref="G31"/>
    </sheetView>
  </sheetViews>
  <sheetFormatPr defaultColWidth="11.42578125" defaultRowHeight="12.75"/>
  <cols>
    <col min="1" max="1" width="8.7109375" style="136" customWidth="1"/>
    <col min="2" max="2" width="27.42578125" style="136" customWidth="1"/>
    <col min="3" max="9" width="11.42578125" style="136" customWidth="1"/>
    <col min="10" max="10" width="12.140625" style="136" customWidth="1"/>
  </cols>
  <sheetData>
    <row r="1" spans="1:11" ht="15" customHeight="1" thickBot="1">
      <c r="A1" s="30" t="s">
        <v>160</v>
      </c>
      <c r="B1" s="30"/>
      <c r="C1" s="30"/>
      <c r="D1" s="30"/>
      <c r="E1" s="30"/>
      <c r="F1" s="30"/>
      <c r="G1" s="30"/>
      <c r="H1" s="79"/>
      <c r="I1" s="80" t="s">
        <v>52</v>
      </c>
      <c r="J1" s="42" t="s">
        <v>574</v>
      </c>
    </row>
    <row r="2" spans="1:11" ht="18.75" thickBot="1">
      <c r="A2" s="33"/>
      <c r="B2" s="33"/>
      <c r="C2" s="33"/>
      <c r="D2" s="33"/>
      <c r="E2" s="33"/>
      <c r="F2" s="33"/>
      <c r="G2" s="33"/>
      <c r="H2" s="81"/>
      <c r="I2" s="942" t="s">
        <v>284</v>
      </c>
      <c r="J2" s="941" t="s">
        <v>685</v>
      </c>
    </row>
    <row r="3" spans="1:11" ht="13.35" customHeight="1" thickBot="1">
      <c r="A3" s="82"/>
      <c r="B3" s="1106" t="s">
        <v>80</v>
      </c>
      <c r="C3" s="1176" t="s">
        <v>161</v>
      </c>
      <c r="D3" s="1176"/>
      <c r="E3" s="1176"/>
      <c r="F3" s="1176"/>
      <c r="G3" s="1176" t="s">
        <v>162</v>
      </c>
      <c r="H3" s="1176"/>
      <c r="I3" s="1176"/>
      <c r="J3" s="1176"/>
    </row>
    <row r="4" spans="1:11" ht="13.35" customHeight="1" thickBot="1">
      <c r="A4" s="83"/>
      <c r="B4" s="1106"/>
      <c r="C4" s="1177" t="s">
        <v>163</v>
      </c>
      <c r="D4" s="1177"/>
      <c r="E4" s="1177"/>
      <c r="F4" s="145" t="s">
        <v>164</v>
      </c>
      <c r="G4" s="1176"/>
      <c r="H4" s="1176"/>
      <c r="I4" s="1176"/>
      <c r="J4" s="1176"/>
    </row>
    <row r="5" spans="1:11" ht="39" thickBot="1">
      <c r="A5" s="84" t="s">
        <v>1</v>
      </c>
      <c r="B5" s="1106"/>
      <c r="C5" s="103" t="s">
        <v>165</v>
      </c>
      <c r="D5" s="103" t="s">
        <v>166</v>
      </c>
      <c r="E5" s="103" t="s">
        <v>167</v>
      </c>
      <c r="F5" s="103" t="s">
        <v>164</v>
      </c>
      <c r="G5" s="103" t="s">
        <v>168</v>
      </c>
      <c r="H5" s="103" t="s">
        <v>169</v>
      </c>
      <c r="I5" s="103" t="s">
        <v>170</v>
      </c>
      <c r="J5" s="103" t="s">
        <v>171</v>
      </c>
      <c r="K5" s="260" t="s">
        <v>336</v>
      </c>
    </row>
    <row r="6" spans="1:11">
      <c r="A6" s="948" t="s">
        <v>365</v>
      </c>
      <c r="B6" s="946" t="s">
        <v>172</v>
      </c>
      <c r="C6" s="946" t="s">
        <v>87</v>
      </c>
      <c r="D6" s="946" t="s">
        <v>87</v>
      </c>
      <c r="E6" s="946" t="s">
        <v>87</v>
      </c>
      <c r="F6" s="946" t="s">
        <v>87</v>
      </c>
      <c r="G6" s="946"/>
      <c r="H6" s="946"/>
      <c r="I6" s="946"/>
      <c r="J6" s="946"/>
      <c r="K6" s="949"/>
    </row>
    <row r="7" spans="1:11">
      <c r="A7" s="948" t="s">
        <v>365</v>
      </c>
      <c r="B7" s="946" t="s">
        <v>173</v>
      </c>
      <c r="C7" s="946" t="s">
        <v>87</v>
      </c>
      <c r="D7" s="946" t="s">
        <v>71</v>
      </c>
      <c r="E7" s="946" t="s">
        <v>87</v>
      </c>
      <c r="F7" s="946" t="s">
        <v>87</v>
      </c>
      <c r="G7" s="946"/>
      <c r="H7" s="946"/>
      <c r="I7" s="946"/>
      <c r="J7" s="946"/>
      <c r="K7" s="950"/>
    </row>
    <row r="8" spans="1:11">
      <c r="A8" s="948" t="s">
        <v>365</v>
      </c>
      <c r="B8" s="946" t="s">
        <v>174</v>
      </c>
      <c r="C8" s="946" t="s">
        <v>87</v>
      </c>
      <c r="D8" s="946" t="s">
        <v>87</v>
      </c>
      <c r="E8" s="946" t="s">
        <v>87</v>
      </c>
      <c r="F8" s="946" t="s">
        <v>87</v>
      </c>
      <c r="G8" s="946"/>
      <c r="H8" s="946"/>
      <c r="I8" s="946"/>
      <c r="J8" s="946"/>
      <c r="K8" s="950"/>
    </row>
    <row r="9" spans="1:11">
      <c r="A9" s="948" t="s">
        <v>365</v>
      </c>
      <c r="B9" s="946" t="s">
        <v>175</v>
      </c>
      <c r="C9" s="946" t="s">
        <v>87</v>
      </c>
      <c r="D9" s="946" t="s">
        <v>87</v>
      </c>
      <c r="E9" s="946" t="s">
        <v>87</v>
      </c>
      <c r="F9" s="946" t="s">
        <v>87</v>
      </c>
      <c r="G9" s="946"/>
      <c r="H9" s="946"/>
      <c r="I9" s="946"/>
      <c r="J9" s="946"/>
      <c r="K9" s="950"/>
    </row>
    <row r="10" spans="1:11">
      <c r="A10" s="948" t="s">
        <v>365</v>
      </c>
      <c r="B10" s="945" t="s">
        <v>176</v>
      </c>
      <c r="C10" s="946" t="s">
        <v>87</v>
      </c>
      <c r="D10" s="946" t="s">
        <v>87</v>
      </c>
      <c r="E10" s="946" t="s">
        <v>87</v>
      </c>
      <c r="F10" s="946" t="s">
        <v>87</v>
      </c>
      <c r="G10" s="947"/>
      <c r="H10" s="947"/>
      <c r="I10" s="947"/>
      <c r="J10" s="947"/>
      <c r="K10" s="950"/>
    </row>
    <row r="11" spans="1:11">
      <c r="A11" s="948" t="s">
        <v>365</v>
      </c>
      <c r="B11" s="945" t="s">
        <v>177</v>
      </c>
      <c r="C11" s="946" t="s">
        <v>87</v>
      </c>
      <c r="D11" s="946" t="s">
        <v>87</v>
      </c>
      <c r="E11" s="946" t="s">
        <v>87</v>
      </c>
      <c r="F11" s="946" t="s">
        <v>87</v>
      </c>
      <c r="G11" s="947"/>
      <c r="H11" s="947"/>
      <c r="I11" s="947"/>
      <c r="J11" s="947"/>
      <c r="K11" s="950"/>
    </row>
    <row r="12" spans="1:11">
      <c r="A12" s="948" t="s">
        <v>365</v>
      </c>
      <c r="B12" s="945" t="s">
        <v>178</v>
      </c>
      <c r="C12" s="946" t="s">
        <v>87</v>
      </c>
      <c r="D12" s="946" t="s">
        <v>71</v>
      </c>
      <c r="E12" s="946" t="s">
        <v>87</v>
      </c>
      <c r="F12" s="946" t="s">
        <v>87</v>
      </c>
      <c r="G12" s="947"/>
      <c r="H12" s="947"/>
      <c r="I12" s="947"/>
      <c r="J12" s="947"/>
      <c r="K12" s="950"/>
    </row>
    <row r="13" spans="1:11">
      <c r="A13" s="948" t="s">
        <v>365</v>
      </c>
      <c r="B13" s="945" t="s">
        <v>179</v>
      </c>
      <c r="C13" s="946" t="s">
        <v>87</v>
      </c>
      <c r="D13" s="946" t="s">
        <v>87</v>
      </c>
      <c r="E13" s="946" t="s">
        <v>87</v>
      </c>
      <c r="F13" s="946" t="s">
        <v>87</v>
      </c>
      <c r="G13" s="947"/>
      <c r="H13" s="947"/>
      <c r="I13" s="947"/>
      <c r="J13" s="947"/>
      <c r="K13" s="950"/>
    </row>
    <row r="14" spans="1:11">
      <c r="A14" s="948" t="s">
        <v>365</v>
      </c>
      <c r="B14" s="946" t="s">
        <v>180</v>
      </c>
      <c r="C14" s="946" t="s">
        <v>87</v>
      </c>
      <c r="D14" s="946" t="s">
        <v>87</v>
      </c>
      <c r="E14" s="946" t="s">
        <v>87</v>
      </c>
      <c r="F14" s="946" t="s">
        <v>87</v>
      </c>
      <c r="G14" s="946" t="s">
        <v>87</v>
      </c>
      <c r="H14" s="946" t="s">
        <v>87</v>
      </c>
      <c r="I14" s="946" t="s">
        <v>1614</v>
      </c>
      <c r="J14" s="946" t="s">
        <v>87</v>
      </c>
      <c r="K14" s="950"/>
    </row>
    <row r="15" spans="1:11">
      <c r="A15" s="948" t="s">
        <v>365</v>
      </c>
      <c r="B15" s="946" t="s">
        <v>181</v>
      </c>
      <c r="C15" s="946" t="s">
        <v>87</v>
      </c>
      <c r="D15" s="946" t="s">
        <v>87</v>
      </c>
      <c r="E15" s="946" t="s">
        <v>87</v>
      </c>
      <c r="F15" s="946" t="s">
        <v>87</v>
      </c>
      <c r="G15" s="946" t="s">
        <v>87</v>
      </c>
      <c r="H15" s="946" t="s">
        <v>87</v>
      </c>
      <c r="I15" s="946" t="s">
        <v>1614</v>
      </c>
      <c r="J15" s="946" t="s">
        <v>87</v>
      </c>
      <c r="K15" s="950"/>
    </row>
    <row r="16" spans="1:11">
      <c r="A16" s="948" t="s">
        <v>365</v>
      </c>
      <c r="B16" s="946" t="s">
        <v>182</v>
      </c>
      <c r="C16" s="946" t="s">
        <v>87</v>
      </c>
      <c r="D16" s="946" t="s">
        <v>87</v>
      </c>
      <c r="E16" s="946" t="s">
        <v>87</v>
      </c>
      <c r="F16" s="946" t="s">
        <v>87</v>
      </c>
      <c r="G16" s="946" t="s">
        <v>87</v>
      </c>
      <c r="H16" s="946" t="s">
        <v>87</v>
      </c>
      <c r="I16" s="946" t="s">
        <v>87</v>
      </c>
      <c r="J16" s="946" t="s">
        <v>87</v>
      </c>
      <c r="K16" s="950"/>
    </row>
    <row r="17" spans="1:11">
      <c r="A17" s="948" t="s">
        <v>365</v>
      </c>
      <c r="B17" s="946" t="s">
        <v>183</v>
      </c>
      <c r="C17" s="946" t="s">
        <v>87</v>
      </c>
      <c r="D17" s="946" t="s">
        <v>87</v>
      </c>
      <c r="E17" s="946" t="s">
        <v>87</v>
      </c>
      <c r="F17" s="946" t="s">
        <v>87</v>
      </c>
      <c r="G17" s="946" t="s">
        <v>87</v>
      </c>
      <c r="H17" s="946" t="s">
        <v>87</v>
      </c>
      <c r="I17" s="946" t="s">
        <v>87</v>
      </c>
      <c r="J17" s="946" t="s">
        <v>87</v>
      </c>
      <c r="K17" s="950"/>
    </row>
    <row r="18" spans="1:11">
      <c r="A18" s="948" t="s">
        <v>365</v>
      </c>
      <c r="B18" s="946" t="s">
        <v>184</v>
      </c>
      <c r="C18" s="946" t="s">
        <v>87</v>
      </c>
      <c r="D18" s="946" t="s">
        <v>71</v>
      </c>
      <c r="E18" s="946" t="s">
        <v>87</v>
      </c>
      <c r="F18" s="946" t="s">
        <v>87</v>
      </c>
      <c r="G18" s="946"/>
      <c r="H18" s="946"/>
      <c r="I18" s="946"/>
      <c r="J18" s="946"/>
      <c r="K18" s="950"/>
    </row>
    <row r="19" spans="1:11">
      <c r="A19" s="948" t="s">
        <v>365</v>
      </c>
      <c r="B19" s="944" t="s">
        <v>185</v>
      </c>
      <c r="C19" s="946" t="s">
        <v>87</v>
      </c>
      <c r="D19" s="946" t="s">
        <v>71</v>
      </c>
      <c r="E19" s="946" t="s">
        <v>87</v>
      </c>
      <c r="F19" s="946" t="s">
        <v>87</v>
      </c>
      <c r="G19" s="946"/>
      <c r="H19" s="946"/>
      <c r="I19" s="946"/>
      <c r="J19" s="946"/>
      <c r="K19" s="943"/>
    </row>
    <row r="20" spans="1:11">
      <c r="A20" s="948" t="s">
        <v>365</v>
      </c>
      <c r="B20" s="944" t="s">
        <v>186</v>
      </c>
      <c r="C20" s="946" t="s">
        <v>87</v>
      </c>
      <c r="D20" s="946" t="s">
        <v>87</v>
      </c>
      <c r="E20" s="946" t="s">
        <v>87</v>
      </c>
      <c r="F20" s="946" t="s">
        <v>87</v>
      </c>
      <c r="G20" s="946"/>
      <c r="H20" s="946"/>
      <c r="I20" s="946"/>
      <c r="J20" s="946"/>
      <c r="K20" s="943"/>
    </row>
    <row r="21" spans="1:11" s="137" customFormat="1">
      <c r="A21" s="45" t="s">
        <v>187</v>
      </c>
      <c r="B21" s="45"/>
      <c r="C21" s="45"/>
      <c r="D21" s="45"/>
      <c r="E21" s="45"/>
      <c r="F21" s="45"/>
      <c r="G21" s="45"/>
      <c r="H21" s="45"/>
      <c r="I21" s="45"/>
      <c r="J21" s="45"/>
    </row>
    <row r="22" spans="1:11" s="137" customFormat="1">
      <c r="A22" s="45" t="s">
        <v>352</v>
      </c>
      <c r="B22" s="45"/>
      <c r="C22" s="45"/>
      <c r="D22" s="45"/>
      <c r="E22" s="45"/>
      <c r="F22" s="45"/>
      <c r="G22" s="45"/>
      <c r="H22" s="45"/>
      <c r="I22" s="45"/>
      <c r="J22" s="45"/>
    </row>
    <row r="23" spans="1:11" s="137" customFormat="1">
      <c r="A23" s="137" t="s">
        <v>354</v>
      </c>
    </row>
    <row r="24" spans="1:11" s="137" customFormat="1">
      <c r="A24" s="45" t="s">
        <v>188</v>
      </c>
      <c r="B24" s="45"/>
      <c r="C24" s="45"/>
      <c r="D24" s="45"/>
      <c r="E24" s="45"/>
      <c r="F24" s="45"/>
      <c r="G24" s="45"/>
      <c r="H24" s="45"/>
      <c r="I24" s="45"/>
      <c r="J24" s="45"/>
    </row>
    <row r="25" spans="1:11" s="137" customFormat="1">
      <c r="A25" s="45" t="s">
        <v>353</v>
      </c>
      <c r="B25" s="45"/>
      <c r="C25" s="45"/>
      <c r="D25" s="45"/>
      <c r="E25" s="45"/>
      <c r="F25" s="45"/>
      <c r="G25" s="45"/>
      <c r="H25" s="45"/>
      <c r="I25" s="45"/>
      <c r="J25" s="45"/>
    </row>
    <row r="26" spans="1:11" s="137" customFormat="1">
      <c r="A26" s="45" t="s">
        <v>355</v>
      </c>
      <c r="B26" s="45"/>
      <c r="C26" s="45"/>
      <c r="D26" s="45"/>
      <c r="E26" s="45"/>
      <c r="F26" s="45"/>
      <c r="G26" s="45"/>
      <c r="H26" s="45"/>
      <c r="I26" s="45"/>
      <c r="J26" s="45"/>
    </row>
    <row r="27" spans="1:11" s="137" customFormat="1">
      <c r="A27" s="45" t="s">
        <v>356</v>
      </c>
      <c r="B27" s="45"/>
      <c r="C27" s="45"/>
      <c r="D27" s="45"/>
      <c r="E27" s="45"/>
      <c r="F27" s="45"/>
      <c r="G27" s="45"/>
      <c r="H27" s="45"/>
      <c r="I27" s="45"/>
      <c r="J27" s="45"/>
    </row>
    <row r="28" spans="1:11" s="137" customFormat="1">
      <c r="A28" s="45" t="s">
        <v>357</v>
      </c>
      <c r="B28" s="45"/>
      <c r="C28" s="45"/>
      <c r="D28" s="45"/>
      <c r="E28" s="45"/>
      <c r="F28" s="45"/>
      <c r="G28" s="45"/>
      <c r="H28" s="45"/>
      <c r="I28" s="45"/>
      <c r="J28" s="45"/>
    </row>
    <row r="29" spans="1:11" s="137" customFormat="1">
      <c r="A29" s="45" t="s">
        <v>358</v>
      </c>
      <c r="B29" s="45"/>
      <c r="C29" s="45"/>
      <c r="D29" s="45"/>
      <c r="E29" s="45"/>
      <c r="F29" s="45"/>
      <c r="G29" s="45"/>
      <c r="H29" s="45"/>
      <c r="I29" s="45"/>
      <c r="J29" s="45"/>
    </row>
    <row r="30" spans="1:11" s="137" customFormat="1">
      <c r="A30" s="45" t="s">
        <v>359</v>
      </c>
      <c r="B30" s="45"/>
      <c r="C30" s="45"/>
      <c r="D30" s="45"/>
      <c r="E30" s="45"/>
      <c r="F30" s="45"/>
      <c r="G30" s="45"/>
      <c r="H30" s="45"/>
      <c r="I30" s="45"/>
      <c r="J30" s="45"/>
    </row>
    <row r="31" spans="1:11" s="137" customFormat="1">
      <c r="A31" s="45" t="s">
        <v>360</v>
      </c>
      <c r="B31" s="45"/>
      <c r="C31" s="45"/>
      <c r="D31" s="45"/>
      <c r="E31" s="45"/>
      <c r="F31" s="45"/>
      <c r="G31" s="45"/>
      <c r="H31" s="45"/>
      <c r="I31" s="45"/>
      <c r="J31" s="45"/>
    </row>
    <row r="32" spans="1:11" s="137" customFormat="1">
      <c r="A32" s="45" t="s">
        <v>189</v>
      </c>
      <c r="B32" s="45"/>
      <c r="C32" s="45"/>
      <c r="D32" s="45"/>
      <c r="E32" s="45"/>
      <c r="F32" s="45"/>
      <c r="G32" s="45"/>
      <c r="H32" s="45"/>
      <c r="I32" s="45"/>
      <c r="J32" s="45"/>
    </row>
    <row r="33" spans="1:10" s="137" customFormat="1">
      <c r="A33" s="45" t="s">
        <v>190</v>
      </c>
      <c r="B33" s="45"/>
      <c r="C33" s="45"/>
      <c r="D33" s="45"/>
      <c r="E33" s="45"/>
      <c r="F33" s="45"/>
      <c r="G33" s="45"/>
      <c r="H33" s="45"/>
      <c r="I33" s="45"/>
      <c r="J33" s="45"/>
    </row>
    <row r="34" spans="1:10" s="137" customFormat="1">
      <c r="A34" s="45" t="s">
        <v>361</v>
      </c>
      <c r="B34" s="45"/>
      <c r="C34" s="45"/>
      <c r="D34" s="45"/>
      <c r="E34" s="45"/>
      <c r="F34" s="45"/>
      <c r="G34" s="45"/>
      <c r="H34" s="45"/>
      <c r="I34" s="45"/>
      <c r="J34" s="45"/>
    </row>
    <row r="35" spans="1:10" s="137" customFormat="1">
      <c r="A35" s="45" t="s">
        <v>191</v>
      </c>
      <c r="B35" s="45"/>
      <c r="C35" s="45"/>
      <c r="D35" s="45"/>
      <c r="E35" s="45"/>
      <c r="F35" s="45"/>
      <c r="G35" s="45"/>
      <c r="H35" s="45"/>
      <c r="I35" s="45"/>
      <c r="J35" s="45"/>
    </row>
    <row r="36" spans="1:10" s="137" customFormat="1">
      <c r="A36" s="45"/>
      <c r="B36" s="45"/>
      <c r="C36" s="45"/>
      <c r="D36" s="45"/>
      <c r="E36" s="45"/>
      <c r="F36" s="45"/>
      <c r="G36" s="45"/>
      <c r="H36" s="45"/>
      <c r="I36" s="45"/>
      <c r="J36" s="45"/>
    </row>
    <row r="37" spans="1:10" s="137" customFormat="1">
      <c r="A37" s="45"/>
      <c r="B37" s="45"/>
      <c r="C37" s="45"/>
      <c r="D37" s="45"/>
      <c r="E37" s="45"/>
      <c r="F37" s="45"/>
      <c r="G37" s="45"/>
      <c r="H37" s="45"/>
      <c r="I37" s="45"/>
      <c r="J37" s="45"/>
    </row>
  </sheetData>
  <mergeCells count="4">
    <mergeCell ref="B3:B5"/>
    <mergeCell ref="C3:F3"/>
    <mergeCell ref="G3:J4"/>
    <mergeCell ref="C4:E4"/>
  </mergeCells>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8"/>
  <sheetViews>
    <sheetView zoomScaleSheetLayoutView="100" workbookViewId="0">
      <selection activeCell="C10" sqref="C10"/>
    </sheetView>
  </sheetViews>
  <sheetFormatPr defaultColWidth="11.42578125" defaultRowHeight="12.75"/>
  <cols>
    <col min="1" max="1" width="8.28515625" style="136" customWidth="1"/>
    <col min="2" max="2" width="53.85546875" style="136" customWidth="1"/>
    <col min="3" max="3" width="11.7109375" style="136" customWidth="1"/>
    <col min="4" max="4" width="18.42578125" style="136" customWidth="1"/>
    <col min="5" max="6" width="11.42578125" style="136" customWidth="1"/>
    <col min="7" max="7" width="13.7109375" style="136" customWidth="1"/>
    <col min="8" max="8" width="18.28515625" style="136" customWidth="1"/>
    <col min="9" max="9" width="11.42578125" style="136" customWidth="1"/>
    <col min="10" max="10" width="12.85546875" style="136" customWidth="1"/>
    <col min="11" max="11" width="16.7109375" style="136" customWidth="1"/>
  </cols>
  <sheetData>
    <row r="1" spans="1:13" ht="20.45" customHeight="1" thickBot="1">
      <c r="A1" s="146" t="s">
        <v>192</v>
      </c>
      <c r="B1" s="146"/>
      <c r="C1" s="146"/>
      <c r="D1" s="146"/>
      <c r="E1" s="146"/>
      <c r="F1" s="146"/>
      <c r="G1"/>
      <c r="H1"/>
      <c r="I1" s="22"/>
      <c r="J1" s="175" t="s">
        <v>0</v>
      </c>
      <c r="K1" s="1178" t="s">
        <v>574</v>
      </c>
      <c r="L1" s="1179"/>
    </row>
    <row r="2" spans="1:13" ht="20.45" customHeight="1" thickBot="1">
      <c r="A2" s="148"/>
      <c r="B2" s="333" t="s">
        <v>440</v>
      </c>
      <c r="D2" s="148"/>
      <c r="E2" s="148"/>
      <c r="F2" s="148"/>
      <c r="G2"/>
      <c r="H2"/>
      <c r="I2" s="22"/>
      <c r="J2" s="558" t="s">
        <v>284</v>
      </c>
      <c r="K2" s="1180" t="s">
        <v>685</v>
      </c>
      <c r="L2" s="1181"/>
    </row>
    <row r="3" spans="1:13" ht="64.5" thickBot="1">
      <c r="A3" s="176" t="s">
        <v>1</v>
      </c>
      <c r="B3" s="177" t="s">
        <v>193</v>
      </c>
      <c r="C3" s="135" t="s">
        <v>243</v>
      </c>
      <c r="D3" s="135" t="s">
        <v>290</v>
      </c>
      <c r="E3" s="176" t="s">
        <v>242</v>
      </c>
      <c r="F3" s="135" t="s">
        <v>203</v>
      </c>
      <c r="G3" s="135" t="s">
        <v>291</v>
      </c>
      <c r="H3" s="135" t="s">
        <v>292</v>
      </c>
      <c r="I3" s="178" t="s">
        <v>195</v>
      </c>
      <c r="J3" s="178" t="s">
        <v>303</v>
      </c>
      <c r="K3" s="129" t="s">
        <v>196</v>
      </c>
      <c r="L3" s="120" t="s">
        <v>285</v>
      </c>
      <c r="M3" s="260" t="s">
        <v>336</v>
      </c>
    </row>
    <row r="4" spans="1:13" s="125" customFormat="1" ht="13.35" customHeight="1">
      <c r="A4" s="954" t="s">
        <v>365</v>
      </c>
      <c r="B4" s="953" t="s">
        <v>1615</v>
      </c>
      <c r="C4" s="952" t="s">
        <v>1682</v>
      </c>
      <c r="D4" s="951">
        <v>22</v>
      </c>
      <c r="E4" s="940">
        <v>22</v>
      </c>
      <c r="F4" s="939">
        <v>5</v>
      </c>
      <c r="G4" s="959">
        <v>0.23</v>
      </c>
      <c r="H4" s="938" t="s">
        <v>42</v>
      </c>
      <c r="I4" s="923">
        <v>0</v>
      </c>
      <c r="J4" s="958">
        <v>0</v>
      </c>
      <c r="K4" s="958">
        <v>0</v>
      </c>
      <c r="L4" s="105"/>
      <c r="M4" s="104" t="s">
        <v>1658</v>
      </c>
    </row>
    <row r="5" spans="1:13" s="125" customFormat="1" ht="13.35" customHeight="1">
      <c r="A5" s="954" t="s">
        <v>365</v>
      </c>
      <c r="B5" s="953" t="s">
        <v>1617</v>
      </c>
      <c r="C5" s="922">
        <v>2012</v>
      </c>
      <c r="D5" s="951">
        <v>60</v>
      </c>
      <c r="E5" s="940">
        <v>60</v>
      </c>
      <c r="F5" s="939">
        <v>13</v>
      </c>
      <c r="G5" s="959">
        <v>0.22</v>
      </c>
      <c r="H5" s="938" t="s">
        <v>42</v>
      </c>
      <c r="I5" s="923">
        <v>13</v>
      </c>
      <c r="J5" s="958">
        <v>0.22</v>
      </c>
      <c r="K5" s="958">
        <v>1</v>
      </c>
      <c r="L5" s="105"/>
      <c r="M5" s="254"/>
    </row>
    <row r="6" spans="1:13" s="125" customFormat="1" ht="13.35" customHeight="1">
      <c r="A6" s="954" t="s">
        <v>365</v>
      </c>
      <c r="B6" s="953" t="s">
        <v>1618</v>
      </c>
      <c r="C6" s="952" t="s">
        <v>1619</v>
      </c>
      <c r="D6" s="951">
        <v>23</v>
      </c>
      <c r="E6" s="940">
        <v>23</v>
      </c>
      <c r="F6" s="939">
        <v>6</v>
      </c>
      <c r="G6" s="959">
        <v>0.26</v>
      </c>
      <c r="H6" s="938" t="s">
        <v>42</v>
      </c>
      <c r="I6" s="923">
        <v>2</v>
      </c>
      <c r="J6" s="958">
        <v>0.09</v>
      </c>
      <c r="K6" s="958">
        <v>0.33</v>
      </c>
      <c r="L6" s="105"/>
      <c r="M6" s="254"/>
    </row>
    <row r="7" spans="1:13" s="125" customFormat="1" ht="13.35" customHeight="1">
      <c r="A7" s="954" t="s">
        <v>365</v>
      </c>
      <c r="B7" s="953" t="s">
        <v>1620</v>
      </c>
      <c r="C7" s="922" t="s">
        <v>1682</v>
      </c>
      <c r="D7" s="951">
        <v>22</v>
      </c>
      <c r="E7" s="940">
        <v>22</v>
      </c>
      <c r="F7" s="939">
        <v>5</v>
      </c>
      <c r="G7" s="959">
        <v>0.23</v>
      </c>
      <c r="H7" s="938" t="s">
        <v>42</v>
      </c>
      <c r="I7" s="923">
        <v>0</v>
      </c>
      <c r="J7" s="958">
        <v>0</v>
      </c>
      <c r="K7" s="958">
        <v>0</v>
      </c>
      <c r="L7" s="105"/>
      <c r="M7" s="254" t="s">
        <v>1658</v>
      </c>
    </row>
    <row r="8" spans="1:13" s="125" customFormat="1" ht="13.35" customHeight="1">
      <c r="A8" s="28" t="s">
        <v>365</v>
      </c>
      <c r="B8" s="1008" t="s">
        <v>1659</v>
      </c>
      <c r="C8" s="1007" t="s">
        <v>1682</v>
      </c>
      <c r="D8" s="1006">
        <v>2</v>
      </c>
      <c r="E8" s="281">
        <v>2</v>
      </c>
      <c r="F8" s="282">
        <v>0</v>
      </c>
      <c r="G8" s="1005">
        <v>0</v>
      </c>
      <c r="H8" s="1004" t="s">
        <v>41</v>
      </c>
      <c r="I8" s="123">
        <v>0</v>
      </c>
      <c r="J8" s="278">
        <v>0</v>
      </c>
      <c r="K8" s="278">
        <v>0</v>
      </c>
      <c r="L8" s="105"/>
      <c r="M8" s="254" t="s">
        <v>1658</v>
      </c>
    </row>
    <row r="9" spans="1:13" s="125" customFormat="1" ht="13.35" customHeight="1">
      <c r="A9" s="28" t="s">
        <v>365</v>
      </c>
      <c r="B9" s="1008" t="s">
        <v>1660</v>
      </c>
      <c r="C9" s="1003" t="s">
        <v>1682</v>
      </c>
      <c r="D9" s="1006">
        <v>2</v>
      </c>
      <c r="E9" s="281">
        <v>2</v>
      </c>
      <c r="F9" s="282">
        <v>0</v>
      </c>
      <c r="G9" s="1005">
        <v>0</v>
      </c>
      <c r="H9" s="1004" t="s">
        <v>41</v>
      </c>
      <c r="I9" s="123">
        <v>0</v>
      </c>
      <c r="J9" s="278">
        <v>0</v>
      </c>
      <c r="K9" s="278">
        <v>0</v>
      </c>
      <c r="L9" s="105"/>
      <c r="M9" s="254" t="s">
        <v>1658</v>
      </c>
    </row>
    <row r="10" spans="1:13">
      <c r="A10" s="15"/>
      <c r="B10" s="180"/>
      <c r="C10" s="180"/>
      <c r="D10" s="281"/>
      <c r="E10" s="281"/>
      <c r="F10" s="282"/>
      <c r="G10" s="194"/>
      <c r="H10" s="285"/>
      <c r="I10" s="123"/>
      <c r="J10" s="278"/>
      <c r="K10" s="278"/>
      <c r="L10" s="105"/>
      <c r="M10" s="240"/>
    </row>
    <row r="11" spans="1:13">
      <c r="A11" s="15"/>
      <c r="B11" s="180"/>
      <c r="C11" s="180"/>
      <c r="D11" s="281"/>
      <c r="E11" s="281"/>
      <c r="F11" s="281"/>
      <c r="G11" s="194"/>
      <c r="H11" s="285"/>
      <c r="I11" s="123"/>
      <c r="J11" s="278"/>
      <c r="K11" s="278"/>
      <c r="L11" s="105"/>
      <c r="M11" s="240"/>
    </row>
    <row r="12" spans="1:13">
      <c r="A12" s="15"/>
      <c r="B12" s="180"/>
      <c r="C12" s="180"/>
      <c r="D12" s="281"/>
      <c r="E12" s="281"/>
      <c r="F12" s="281"/>
      <c r="G12" s="194"/>
      <c r="H12" s="285"/>
      <c r="I12" s="123"/>
      <c r="J12" s="278"/>
      <c r="K12" s="278"/>
      <c r="L12" s="105"/>
      <c r="M12" s="240"/>
    </row>
    <row r="13" spans="1:13">
      <c r="A13" s="85"/>
      <c r="B13" s="181"/>
      <c r="C13" s="181"/>
      <c r="D13" s="283"/>
      <c r="E13" s="283"/>
      <c r="F13" s="283"/>
      <c r="G13" s="255"/>
      <c r="H13" s="286"/>
      <c r="I13" s="130"/>
      <c r="J13" s="279"/>
      <c r="K13" s="279"/>
      <c r="L13" s="121"/>
      <c r="M13" s="277"/>
    </row>
    <row r="14" spans="1:13">
      <c r="A14" s="256"/>
      <c r="B14" s="272"/>
      <c r="C14" s="272"/>
      <c r="D14" s="284"/>
      <c r="E14" s="284"/>
      <c r="F14" s="284"/>
      <c r="G14" s="257"/>
      <c r="H14" s="287"/>
      <c r="I14" s="275"/>
      <c r="J14" s="280"/>
      <c r="K14" s="280"/>
      <c r="L14" s="256"/>
      <c r="M14" s="276"/>
    </row>
    <row r="15" spans="1:13">
      <c r="A15" s="256"/>
      <c r="B15" s="272"/>
      <c r="C15" s="272"/>
      <c r="D15" s="273"/>
      <c r="E15" s="273"/>
      <c r="F15" s="273"/>
      <c r="G15" s="257"/>
      <c r="H15" s="274"/>
      <c r="I15" s="214"/>
      <c r="J15" s="258"/>
      <c r="K15" s="258"/>
      <c r="L15" s="214"/>
      <c r="M15" s="276"/>
    </row>
    <row r="16" spans="1:13">
      <c r="A16" s="161" t="s">
        <v>289</v>
      </c>
      <c r="B16" s="22"/>
      <c r="C16" s="259"/>
      <c r="D16" s="161"/>
      <c r="E16" s="161"/>
      <c r="F16" s="161"/>
      <c r="G16" s="259"/>
      <c r="H16" s="161"/>
      <c r="I16" s="64"/>
      <c r="J16" s="259"/>
      <c r="K16" s="22"/>
      <c r="L16" s="40"/>
      <c r="M16" s="195"/>
    </row>
    <row r="17" spans="1:13" s="136" customFormat="1">
      <c r="A17" s="161" t="s">
        <v>272</v>
      </c>
      <c r="B17"/>
      <c r="M17" s="195"/>
    </row>
    <row r="18" spans="1:13" s="136" customFormat="1" ht="15" customHeight="1">
      <c r="A18" s="161" t="s">
        <v>293</v>
      </c>
      <c r="B18"/>
      <c r="C18" s="162"/>
      <c r="D18" s="162"/>
      <c r="E18" s="162"/>
      <c r="F18" s="162"/>
      <c r="G18" s="162"/>
      <c r="H18" s="162"/>
      <c r="I18" s="162"/>
      <c r="J18" s="162"/>
    </row>
  </sheetData>
  <mergeCells count="2">
    <mergeCell ref="K1:L1"/>
    <mergeCell ref="K2:L2"/>
  </mergeCells>
  <pageMargins left="0.70866141732283472" right="0.70866141732283472" top="0.78740157480314965" bottom="0.78740157480314965" header="0.51181102362204722" footer="0.51181102362204722"/>
  <pageSetup paperSize="9" scale="71"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85"/>
  <sheetViews>
    <sheetView zoomScale="80" zoomScaleNormal="80" zoomScaleSheetLayoutView="100" zoomScalePageLayoutView="80" workbookViewId="0">
      <selection activeCell="C81" sqref="C81"/>
    </sheetView>
  </sheetViews>
  <sheetFormatPr defaultColWidth="11.42578125" defaultRowHeight="12.75"/>
  <cols>
    <col min="1" max="1" width="7.85546875" style="136" customWidth="1"/>
    <col min="2" max="2" width="19.42578125" style="136" customWidth="1"/>
    <col min="3" max="3" width="12.42578125" style="136" customWidth="1"/>
    <col min="4" max="4" width="17.85546875" style="136" customWidth="1"/>
    <col min="5" max="6" width="19.85546875" style="136" customWidth="1"/>
    <col min="7" max="7" width="17.85546875" style="136" customWidth="1"/>
    <col min="8" max="8" width="50.85546875" style="136" bestFit="1" customWidth="1"/>
    <col min="9" max="9" width="20.85546875" bestFit="1" customWidth="1"/>
  </cols>
  <sheetData>
    <row r="1" spans="1:9" ht="18.600000000000001" customHeight="1" thickBot="1">
      <c r="A1" s="182" t="s">
        <v>197</v>
      </c>
      <c r="B1" s="182"/>
      <c r="C1" s="182"/>
      <c r="D1" s="182"/>
      <c r="E1" s="182"/>
      <c r="F1" s="182"/>
      <c r="G1" s="182"/>
      <c r="H1" s="183" t="s">
        <v>52</v>
      </c>
      <c r="I1" s="42" t="s">
        <v>574</v>
      </c>
    </row>
    <row r="2" spans="1:9" ht="20.100000000000001" customHeight="1" thickBot="1">
      <c r="A2" s="182"/>
      <c r="B2" s="182"/>
      <c r="C2" s="182"/>
      <c r="D2" s="182"/>
      <c r="E2" s="182"/>
      <c r="F2" s="182"/>
      <c r="G2" s="182"/>
      <c r="H2" s="183" t="s">
        <v>283</v>
      </c>
      <c r="I2" s="559">
        <v>2014</v>
      </c>
    </row>
    <row r="3" spans="1:9" ht="63" customHeight="1" thickBot="1">
      <c r="A3" s="288" t="s">
        <v>1</v>
      </c>
      <c r="B3" s="289" t="s">
        <v>198</v>
      </c>
      <c r="C3" s="289" t="s">
        <v>243</v>
      </c>
      <c r="D3" s="289" t="s">
        <v>55</v>
      </c>
      <c r="E3" s="289" t="s">
        <v>245</v>
      </c>
      <c r="F3" s="290" t="s">
        <v>255</v>
      </c>
      <c r="G3" s="290" t="s">
        <v>246</v>
      </c>
      <c r="H3" s="289" t="s">
        <v>273</v>
      </c>
      <c r="I3" s="291" t="s">
        <v>336</v>
      </c>
    </row>
    <row r="4" spans="1:9" s="957" customFormat="1">
      <c r="A4" s="969" t="s">
        <v>365</v>
      </c>
      <c r="B4" s="966" t="s">
        <v>200</v>
      </c>
      <c r="C4" s="965" t="s">
        <v>1619</v>
      </c>
      <c r="D4" s="965" t="s">
        <v>1621</v>
      </c>
      <c r="E4" s="964" t="s">
        <v>42</v>
      </c>
      <c r="F4" s="963">
        <v>0</v>
      </c>
      <c r="G4" s="963">
        <v>0</v>
      </c>
      <c r="H4" s="962" t="s">
        <v>1622</v>
      </c>
      <c r="I4" s="961" t="s">
        <v>1623</v>
      </c>
    </row>
    <row r="5" spans="1:9" s="957" customFormat="1">
      <c r="A5" s="969" t="s">
        <v>365</v>
      </c>
      <c r="B5" s="966" t="s">
        <v>1624</v>
      </c>
      <c r="C5" s="965" t="s">
        <v>1619</v>
      </c>
      <c r="D5" s="965" t="s">
        <v>1621</v>
      </c>
      <c r="E5" s="964" t="s">
        <v>42</v>
      </c>
      <c r="F5" s="963">
        <v>0</v>
      </c>
      <c r="G5" s="963">
        <v>0</v>
      </c>
      <c r="H5" s="962" t="s">
        <v>1622</v>
      </c>
      <c r="I5" s="961" t="s">
        <v>1623</v>
      </c>
    </row>
    <row r="6" spans="1:9" s="957" customFormat="1">
      <c r="A6" s="969" t="s">
        <v>365</v>
      </c>
      <c r="B6" s="966" t="s">
        <v>1625</v>
      </c>
      <c r="C6" s="965" t="s">
        <v>1619</v>
      </c>
      <c r="D6" s="965" t="s">
        <v>1621</v>
      </c>
      <c r="E6" s="964" t="s">
        <v>42</v>
      </c>
      <c r="F6" s="963">
        <v>0</v>
      </c>
      <c r="G6" s="963">
        <v>0</v>
      </c>
      <c r="H6" s="962" t="s">
        <v>1622</v>
      </c>
      <c r="I6" s="961" t="s">
        <v>1623</v>
      </c>
    </row>
    <row r="7" spans="1:9" s="957" customFormat="1">
      <c r="A7" s="969" t="s">
        <v>365</v>
      </c>
      <c r="B7" s="966" t="s">
        <v>1626</v>
      </c>
      <c r="C7" s="965" t="s">
        <v>1619</v>
      </c>
      <c r="D7" s="965" t="s">
        <v>1621</v>
      </c>
      <c r="E7" s="964" t="s">
        <v>42</v>
      </c>
      <c r="F7" s="963">
        <v>0</v>
      </c>
      <c r="G7" s="963">
        <v>0</v>
      </c>
      <c r="H7" s="962" t="s">
        <v>1622</v>
      </c>
      <c r="I7" s="961" t="s">
        <v>1623</v>
      </c>
    </row>
    <row r="8" spans="1:9" s="957" customFormat="1">
      <c r="A8" s="969" t="s">
        <v>365</v>
      </c>
      <c r="B8" s="966" t="s">
        <v>210</v>
      </c>
      <c r="C8" s="965" t="s">
        <v>1619</v>
      </c>
      <c r="D8" s="965" t="s">
        <v>1621</v>
      </c>
      <c r="E8" s="964" t="s">
        <v>42</v>
      </c>
      <c r="F8" s="963">
        <v>0</v>
      </c>
      <c r="G8" s="963">
        <v>0</v>
      </c>
      <c r="H8" s="962" t="s">
        <v>1622</v>
      </c>
      <c r="I8" s="961" t="s">
        <v>1623</v>
      </c>
    </row>
    <row r="9" spans="1:9" s="957" customFormat="1">
      <c r="A9" s="969" t="s">
        <v>365</v>
      </c>
      <c r="B9" s="966" t="s">
        <v>1627</v>
      </c>
      <c r="C9" s="965" t="s">
        <v>1619</v>
      </c>
      <c r="D9" s="965" t="s">
        <v>1621</v>
      </c>
      <c r="E9" s="964" t="s">
        <v>42</v>
      </c>
      <c r="F9" s="963">
        <v>0</v>
      </c>
      <c r="G9" s="963">
        <v>0</v>
      </c>
      <c r="H9" s="962" t="s">
        <v>1622</v>
      </c>
      <c r="I9" s="961" t="s">
        <v>1623</v>
      </c>
    </row>
    <row r="10" spans="1:9" s="957" customFormat="1">
      <c r="A10" s="969" t="s">
        <v>365</v>
      </c>
      <c r="B10" s="966" t="s">
        <v>1628</v>
      </c>
      <c r="C10" s="965" t="s">
        <v>1619</v>
      </c>
      <c r="D10" s="965" t="s">
        <v>1621</v>
      </c>
      <c r="E10" s="964" t="s">
        <v>42</v>
      </c>
      <c r="F10" s="963">
        <v>0</v>
      </c>
      <c r="G10" s="963">
        <v>0</v>
      </c>
      <c r="H10" s="962" t="s">
        <v>1622</v>
      </c>
      <c r="I10" s="961" t="s">
        <v>1623</v>
      </c>
    </row>
    <row r="11" spans="1:9" s="957" customFormat="1">
      <c r="A11" s="969" t="s">
        <v>365</v>
      </c>
      <c r="B11" s="966" t="s">
        <v>1629</v>
      </c>
      <c r="C11" s="965" t="s">
        <v>1619</v>
      </c>
      <c r="D11" s="965" t="s">
        <v>1621</v>
      </c>
      <c r="E11" s="964" t="s">
        <v>42</v>
      </c>
      <c r="F11" s="963">
        <v>0</v>
      </c>
      <c r="G11" s="963">
        <v>0</v>
      </c>
      <c r="H11" s="962" t="s">
        <v>1622</v>
      </c>
      <c r="I11" s="961" t="s">
        <v>1623</v>
      </c>
    </row>
    <row r="12" spans="1:9" s="957" customFormat="1">
      <c r="A12" s="969" t="s">
        <v>365</v>
      </c>
      <c r="B12" s="966" t="s">
        <v>1630</v>
      </c>
      <c r="C12" s="965" t="s">
        <v>1619</v>
      </c>
      <c r="D12" s="965" t="s">
        <v>1621</v>
      </c>
      <c r="E12" s="964" t="s">
        <v>42</v>
      </c>
      <c r="F12" s="963">
        <v>0</v>
      </c>
      <c r="G12" s="963">
        <v>0</v>
      </c>
      <c r="H12" s="962" t="s">
        <v>1622</v>
      </c>
      <c r="I12" s="961" t="s">
        <v>1623</v>
      </c>
    </row>
    <row r="13" spans="1:9" s="957" customFormat="1">
      <c r="A13" s="969" t="s">
        <v>365</v>
      </c>
      <c r="B13" s="966" t="s">
        <v>1631</v>
      </c>
      <c r="C13" s="965" t="s">
        <v>1619</v>
      </c>
      <c r="D13" s="965" t="s">
        <v>1621</v>
      </c>
      <c r="E13" s="964" t="s">
        <v>42</v>
      </c>
      <c r="F13" s="963">
        <v>0</v>
      </c>
      <c r="G13" s="963">
        <v>0</v>
      </c>
      <c r="H13" s="962" t="s">
        <v>1622</v>
      </c>
      <c r="I13" s="961" t="s">
        <v>1623</v>
      </c>
    </row>
    <row r="14" spans="1:9" s="957" customFormat="1">
      <c r="A14" s="969" t="s">
        <v>365</v>
      </c>
      <c r="B14" s="966" t="s">
        <v>1632</v>
      </c>
      <c r="C14" s="965" t="s">
        <v>1619</v>
      </c>
      <c r="D14" s="965" t="s">
        <v>1621</v>
      </c>
      <c r="E14" s="964" t="s">
        <v>42</v>
      </c>
      <c r="F14" s="963">
        <v>0</v>
      </c>
      <c r="G14" s="963">
        <v>0</v>
      </c>
      <c r="H14" s="962" t="s">
        <v>1622</v>
      </c>
      <c r="I14" s="961" t="s">
        <v>1623</v>
      </c>
    </row>
    <row r="15" spans="1:9" s="957" customFormat="1">
      <c r="A15" s="969" t="s">
        <v>365</v>
      </c>
      <c r="B15" s="966" t="s">
        <v>1633</v>
      </c>
      <c r="C15" s="965" t="s">
        <v>1619</v>
      </c>
      <c r="D15" s="965" t="s">
        <v>1621</v>
      </c>
      <c r="E15" s="964" t="s">
        <v>42</v>
      </c>
      <c r="F15" s="963">
        <v>0</v>
      </c>
      <c r="G15" s="963">
        <v>0</v>
      </c>
      <c r="H15" s="962" t="s">
        <v>1622</v>
      </c>
      <c r="I15" s="961" t="s">
        <v>1623</v>
      </c>
    </row>
    <row r="16" spans="1:9" s="957" customFormat="1">
      <c r="A16" s="969" t="s">
        <v>365</v>
      </c>
      <c r="B16" s="966" t="s">
        <v>1634</v>
      </c>
      <c r="C16" s="965" t="s">
        <v>1619</v>
      </c>
      <c r="D16" s="965" t="s">
        <v>1621</v>
      </c>
      <c r="E16" s="964" t="s">
        <v>42</v>
      </c>
      <c r="F16" s="963">
        <v>0</v>
      </c>
      <c r="G16" s="963">
        <v>0</v>
      </c>
      <c r="H16" s="962" t="s">
        <v>1622</v>
      </c>
      <c r="I16" s="961" t="s">
        <v>1623</v>
      </c>
    </row>
    <row r="17" spans="1:9" s="957" customFormat="1">
      <c r="A17" s="969" t="s">
        <v>365</v>
      </c>
      <c r="B17" s="966" t="s">
        <v>1635</v>
      </c>
      <c r="C17" s="965" t="s">
        <v>1616</v>
      </c>
      <c r="D17" s="965" t="s">
        <v>1636</v>
      </c>
      <c r="E17" s="964" t="s">
        <v>41</v>
      </c>
      <c r="F17" s="963">
        <v>0</v>
      </c>
      <c r="G17" s="963">
        <v>0</v>
      </c>
      <c r="H17" s="962" t="s">
        <v>1622</v>
      </c>
      <c r="I17" s="961" t="s">
        <v>1623</v>
      </c>
    </row>
    <row r="18" spans="1:9" s="957" customFormat="1">
      <c r="A18" s="969" t="s">
        <v>365</v>
      </c>
      <c r="B18" s="966" t="s">
        <v>1637</v>
      </c>
      <c r="C18" s="965" t="s">
        <v>1619</v>
      </c>
      <c r="D18" s="965" t="s">
        <v>1621</v>
      </c>
      <c r="E18" s="964" t="s">
        <v>42</v>
      </c>
      <c r="F18" s="963">
        <v>0</v>
      </c>
      <c r="G18" s="963">
        <v>0</v>
      </c>
      <c r="H18" s="962" t="s">
        <v>1622</v>
      </c>
      <c r="I18" s="961" t="s">
        <v>1623</v>
      </c>
    </row>
    <row r="19" spans="1:9" s="957" customFormat="1">
      <c r="A19" s="969" t="s">
        <v>365</v>
      </c>
      <c r="B19" s="966" t="s">
        <v>1600</v>
      </c>
      <c r="C19" s="965" t="s">
        <v>1619</v>
      </c>
      <c r="D19" s="965" t="s">
        <v>1621</v>
      </c>
      <c r="E19" s="964" t="s">
        <v>42</v>
      </c>
      <c r="F19" s="963">
        <v>0</v>
      </c>
      <c r="G19" s="963">
        <v>0</v>
      </c>
      <c r="H19" s="962" t="s">
        <v>1622</v>
      </c>
      <c r="I19" s="961" t="s">
        <v>1623</v>
      </c>
    </row>
    <row r="20" spans="1:9" s="957" customFormat="1">
      <c r="A20" s="969" t="s">
        <v>365</v>
      </c>
      <c r="B20" s="966" t="s">
        <v>1638</v>
      </c>
      <c r="C20" s="965" t="s">
        <v>1616</v>
      </c>
      <c r="D20" s="965" t="s">
        <v>1639</v>
      </c>
      <c r="E20" s="964" t="s">
        <v>41</v>
      </c>
      <c r="F20" s="963">
        <v>1</v>
      </c>
      <c r="G20" s="963">
        <v>1</v>
      </c>
      <c r="H20" s="962" t="s">
        <v>1622</v>
      </c>
      <c r="I20" s="961"/>
    </row>
    <row r="21" spans="1:9" s="957" customFormat="1">
      <c r="A21" s="969" t="s">
        <v>365</v>
      </c>
      <c r="B21" s="966" t="s">
        <v>199</v>
      </c>
      <c r="C21" s="965" t="s">
        <v>1619</v>
      </c>
      <c r="D21" s="965" t="s">
        <v>1640</v>
      </c>
      <c r="E21" s="964" t="s">
        <v>41</v>
      </c>
      <c r="F21" s="963">
        <v>1</v>
      </c>
      <c r="G21" s="963">
        <v>1</v>
      </c>
      <c r="H21" s="962" t="s">
        <v>1617</v>
      </c>
      <c r="I21" s="961"/>
    </row>
    <row r="22" spans="1:9" s="957" customFormat="1">
      <c r="A22" s="969" t="s">
        <v>365</v>
      </c>
      <c r="B22" s="966" t="s">
        <v>1641</v>
      </c>
      <c r="C22" s="965" t="s">
        <v>1619</v>
      </c>
      <c r="D22" s="965" t="s">
        <v>1621</v>
      </c>
      <c r="E22" s="964" t="s">
        <v>42</v>
      </c>
      <c r="F22" s="963">
        <v>0.22</v>
      </c>
      <c r="G22" s="963">
        <v>1</v>
      </c>
      <c r="H22" s="962" t="s">
        <v>1617</v>
      </c>
      <c r="I22" s="961"/>
    </row>
    <row r="23" spans="1:9" s="957" customFormat="1">
      <c r="A23" s="969" t="s">
        <v>365</v>
      </c>
      <c r="B23" s="966" t="s">
        <v>60</v>
      </c>
      <c r="C23" s="965" t="s">
        <v>1619</v>
      </c>
      <c r="D23" s="965" t="s">
        <v>1621</v>
      </c>
      <c r="E23" s="964" t="s">
        <v>42</v>
      </c>
      <c r="F23" s="963">
        <v>0.22</v>
      </c>
      <c r="G23" s="963">
        <v>1</v>
      </c>
      <c r="H23" s="962" t="s">
        <v>1617</v>
      </c>
      <c r="I23" s="961"/>
    </row>
    <row r="24" spans="1:9" s="957" customFormat="1">
      <c r="A24" s="969" t="s">
        <v>365</v>
      </c>
      <c r="B24" s="966" t="s">
        <v>1642</v>
      </c>
      <c r="C24" s="965" t="s">
        <v>1619</v>
      </c>
      <c r="D24" s="965" t="s">
        <v>1621</v>
      </c>
      <c r="E24" s="964" t="s">
        <v>42</v>
      </c>
      <c r="F24" s="963">
        <v>0.22</v>
      </c>
      <c r="G24" s="963">
        <v>1</v>
      </c>
      <c r="H24" s="962" t="s">
        <v>1617</v>
      </c>
      <c r="I24" s="961"/>
    </row>
    <row r="25" spans="1:9" s="957" customFormat="1">
      <c r="A25" s="969" t="s">
        <v>365</v>
      </c>
      <c r="B25" s="966" t="s">
        <v>1594</v>
      </c>
      <c r="C25" s="965" t="s">
        <v>1619</v>
      </c>
      <c r="D25" s="965" t="s">
        <v>1621</v>
      </c>
      <c r="E25" s="964" t="s">
        <v>42</v>
      </c>
      <c r="F25" s="963">
        <v>0.22</v>
      </c>
      <c r="G25" s="963">
        <v>1</v>
      </c>
      <c r="H25" s="962" t="s">
        <v>1617</v>
      </c>
      <c r="I25" s="961"/>
    </row>
    <row r="26" spans="1:9" s="957" customFormat="1">
      <c r="A26" s="969" t="s">
        <v>365</v>
      </c>
      <c r="B26" s="966" t="s">
        <v>200</v>
      </c>
      <c r="C26" s="965" t="s">
        <v>1619</v>
      </c>
      <c r="D26" s="965" t="s">
        <v>1621</v>
      </c>
      <c r="E26" s="964" t="s">
        <v>42</v>
      </c>
      <c r="F26" s="963">
        <v>0.22</v>
      </c>
      <c r="G26" s="963">
        <v>1</v>
      </c>
      <c r="H26" s="962" t="s">
        <v>1617</v>
      </c>
      <c r="I26" s="961"/>
    </row>
    <row r="27" spans="1:9" s="957" customFormat="1">
      <c r="A27" s="969" t="s">
        <v>365</v>
      </c>
      <c r="B27" s="966" t="s">
        <v>1624</v>
      </c>
      <c r="C27" s="965" t="s">
        <v>1619</v>
      </c>
      <c r="D27" s="965" t="s">
        <v>1621</v>
      </c>
      <c r="E27" s="964" t="s">
        <v>42</v>
      </c>
      <c r="F27" s="963">
        <v>0.22</v>
      </c>
      <c r="G27" s="963">
        <v>1</v>
      </c>
      <c r="H27" s="962" t="s">
        <v>1617</v>
      </c>
      <c r="I27" s="961"/>
    </row>
    <row r="28" spans="1:9" s="957" customFormat="1">
      <c r="A28" s="969" t="s">
        <v>365</v>
      </c>
      <c r="B28" s="966" t="s">
        <v>1625</v>
      </c>
      <c r="C28" s="965" t="s">
        <v>1619</v>
      </c>
      <c r="D28" s="965" t="s">
        <v>1621</v>
      </c>
      <c r="E28" s="964" t="s">
        <v>42</v>
      </c>
      <c r="F28" s="963">
        <v>0.22</v>
      </c>
      <c r="G28" s="963">
        <v>1</v>
      </c>
      <c r="H28" s="962" t="s">
        <v>1617</v>
      </c>
      <c r="I28" s="961"/>
    </row>
    <row r="29" spans="1:9" s="957" customFormat="1">
      <c r="A29" s="969" t="s">
        <v>365</v>
      </c>
      <c r="B29" s="966" t="s">
        <v>1626</v>
      </c>
      <c r="C29" s="965" t="s">
        <v>1619</v>
      </c>
      <c r="D29" s="965" t="s">
        <v>1621</v>
      </c>
      <c r="E29" s="964" t="s">
        <v>42</v>
      </c>
      <c r="F29" s="963">
        <v>0.22</v>
      </c>
      <c r="G29" s="963">
        <v>1</v>
      </c>
      <c r="H29" s="962" t="s">
        <v>1617</v>
      </c>
      <c r="I29" s="961"/>
    </row>
    <row r="30" spans="1:9" s="957" customFormat="1">
      <c r="A30" s="969" t="s">
        <v>365</v>
      </c>
      <c r="B30" s="966" t="s">
        <v>210</v>
      </c>
      <c r="C30" s="965" t="s">
        <v>1619</v>
      </c>
      <c r="D30" s="965" t="s">
        <v>1621</v>
      </c>
      <c r="E30" s="964" t="s">
        <v>42</v>
      </c>
      <c r="F30" s="963">
        <v>0.22</v>
      </c>
      <c r="G30" s="963">
        <v>1</v>
      </c>
      <c r="H30" s="962" t="s">
        <v>1617</v>
      </c>
      <c r="I30" s="961"/>
    </row>
    <row r="31" spans="1:9" s="957" customFormat="1">
      <c r="A31" s="969" t="s">
        <v>365</v>
      </c>
      <c r="B31" s="966" t="s">
        <v>1627</v>
      </c>
      <c r="C31" s="965" t="s">
        <v>1619</v>
      </c>
      <c r="D31" s="965" t="s">
        <v>1621</v>
      </c>
      <c r="E31" s="964" t="s">
        <v>42</v>
      </c>
      <c r="F31" s="963">
        <v>0.22</v>
      </c>
      <c r="G31" s="963">
        <v>1</v>
      </c>
      <c r="H31" s="962" t="s">
        <v>1617</v>
      </c>
      <c r="I31" s="961"/>
    </row>
    <row r="32" spans="1:9" s="957" customFormat="1">
      <c r="A32" s="969" t="s">
        <v>365</v>
      </c>
      <c r="B32" s="966" t="s">
        <v>1628</v>
      </c>
      <c r="C32" s="965" t="s">
        <v>1619</v>
      </c>
      <c r="D32" s="965" t="s">
        <v>1621</v>
      </c>
      <c r="E32" s="964" t="s">
        <v>42</v>
      </c>
      <c r="F32" s="963">
        <v>0.22</v>
      </c>
      <c r="G32" s="963">
        <v>1</v>
      </c>
      <c r="H32" s="962" t="s">
        <v>1617</v>
      </c>
      <c r="I32" s="961"/>
    </row>
    <row r="33" spans="1:9" s="957" customFormat="1">
      <c r="A33" s="969" t="s">
        <v>365</v>
      </c>
      <c r="B33" s="966" t="s">
        <v>1629</v>
      </c>
      <c r="C33" s="965" t="s">
        <v>1619</v>
      </c>
      <c r="D33" s="965" t="s">
        <v>1621</v>
      </c>
      <c r="E33" s="964" t="s">
        <v>42</v>
      </c>
      <c r="F33" s="963">
        <v>0.22</v>
      </c>
      <c r="G33" s="963">
        <v>1</v>
      </c>
      <c r="H33" s="962" t="s">
        <v>1617</v>
      </c>
      <c r="I33" s="961"/>
    </row>
    <row r="34" spans="1:9" s="957" customFormat="1">
      <c r="A34" s="969" t="s">
        <v>365</v>
      </c>
      <c r="B34" s="966" t="s">
        <v>1630</v>
      </c>
      <c r="C34" s="965" t="s">
        <v>1619</v>
      </c>
      <c r="D34" s="965" t="s">
        <v>1621</v>
      </c>
      <c r="E34" s="964" t="s">
        <v>42</v>
      </c>
      <c r="F34" s="963">
        <v>0.22</v>
      </c>
      <c r="G34" s="963">
        <v>1</v>
      </c>
      <c r="H34" s="962" t="s">
        <v>1617</v>
      </c>
      <c r="I34" s="961"/>
    </row>
    <row r="35" spans="1:9" s="957" customFormat="1">
      <c r="A35" s="969" t="s">
        <v>365</v>
      </c>
      <c r="B35" s="966" t="s">
        <v>1631</v>
      </c>
      <c r="C35" s="965" t="s">
        <v>1619</v>
      </c>
      <c r="D35" s="965" t="s">
        <v>1621</v>
      </c>
      <c r="E35" s="964" t="s">
        <v>42</v>
      </c>
      <c r="F35" s="963">
        <v>0.22</v>
      </c>
      <c r="G35" s="963">
        <v>1</v>
      </c>
      <c r="H35" s="962" t="s">
        <v>1617</v>
      </c>
      <c r="I35" s="961"/>
    </row>
    <row r="36" spans="1:9" s="957" customFormat="1">
      <c r="A36" s="969" t="s">
        <v>365</v>
      </c>
      <c r="B36" s="966" t="s">
        <v>1632</v>
      </c>
      <c r="C36" s="965" t="s">
        <v>1619</v>
      </c>
      <c r="D36" s="965" t="s">
        <v>1621</v>
      </c>
      <c r="E36" s="964" t="s">
        <v>42</v>
      </c>
      <c r="F36" s="963">
        <v>0.22</v>
      </c>
      <c r="G36" s="963">
        <v>1</v>
      </c>
      <c r="H36" s="962" t="s">
        <v>1617</v>
      </c>
      <c r="I36" s="961"/>
    </row>
    <row r="37" spans="1:9" s="957" customFormat="1">
      <c r="A37" s="969" t="s">
        <v>365</v>
      </c>
      <c r="B37" s="966" t="s">
        <v>1633</v>
      </c>
      <c r="C37" s="965" t="s">
        <v>1619</v>
      </c>
      <c r="D37" s="965" t="s">
        <v>1621</v>
      </c>
      <c r="E37" s="964" t="s">
        <v>42</v>
      </c>
      <c r="F37" s="963">
        <v>0.22</v>
      </c>
      <c r="G37" s="963">
        <v>1</v>
      </c>
      <c r="H37" s="962" t="s">
        <v>1617</v>
      </c>
      <c r="I37" s="961"/>
    </row>
    <row r="38" spans="1:9" s="957" customFormat="1">
      <c r="A38" s="969" t="s">
        <v>365</v>
      </c>
      <c r="B38" s="966" t="s">
        <v>1634</v>
      </c>
      <c r="C38" s="965" t="s">
        <v>1619</v>
      </c>
      <c r="D38" s="965" t="s">
        <v>1621</v>
      </c>
      <c r="E38" s="964" t="s">
        <v>42</v>
      </c>
      <c r="F38" s="963">
        <v>0.22</v>
      </c>
      <c r="G38" s="963">
        <v>1</v>
      </c>
      <c r="H38" s="962" t="s">
        <v>1617</v>
      </c>
      <c r="I38" s="961"/>
    </row>
    <row r="39" spans="1:9" s="957" customFormat="1">
      <c r="A39" s="969" t="s">
        <v>365</v>
      </c>
      <c r="B39" s="966" t="s">
        <v>1635</v>
      </c>
      <c r="C39" s="965" t="s">
        <v>1619</v>
      </c>
      <c r="D39" s="965" t="s">
        <v>1640</v>
      </c>
      <c r="E39" s="964" t="s">
        <v>41</v>
      </c>
      <c r="F39" s="963">
        <v>1</v>
      </c>
      <c r="G39" s="963">
        <v>1</v>
      </c>
      <c r="H39" s="962" t="s">
        <v>1617</v>
      </c>
      <c r="I39" s="961"/>
    </row>
    <row r="40" spans="1:9" s="957" customFormat="1">
      <c r="A40" s="969" t="s">
        <v>365</v>
      </c>
      <c r="B40" s="966" t="s">
        <v>1637</v>
      </c>
      <c r="C40" s="965" t="s">
        <v>1619</v>
      </c>
      <c r="D40" s="965" t="s">
        <v>1621</v>
      </c>
      <c r="E40" s="964" t="s">
        <v>42</v>
      </c>
      <c r="F40" s="963">
        <v>0.22</v>
      </c>
      <c r="G40" s="963">
        <v>1</v>
      </c>
      <c r="H40" s="962" t="s">
        <v>1617</v>
      </c>
      <c r="I40" s="961"/>
    </row>
    <row r="41" spans="1:9" s="957" customFormat="1">
      <c r="A41" s="969" t="s">
        <v>365</v>
      </c>
      <c r="B41" s="966" t="s">
        <v>1600</v>
      </c>
      <c r="C41" s="965" t="s">
        <v>1619</v>
      </c>
      <c r="D41" s="965" t="s">
        <v>1621</v>
      </c>
      <c r="E41" s="964" t="s">
        <v>42</v>
      </c>
      <c r="F41" s="963">
        <v>0.22</v>
      </c>
      <c r="G41" s="963">
        <v>1</v>
      </c>
      <c r="H41" s="962" t="s">
        <v>1617</v>
      </c>
      <c r="I41" s="961"/>
    </row>
    <row r="42" spans="1:9" s="957" customFormat="1">
      <c r="A42" s="969" t="s">
        <v>365</v>
      </c>
      <c r="B42" s="966" t="s">
        <v>1638</v>
      </c>
      <c r="C42" s="965" t="s">
        <v>1619</v>
      </c>
      <c r="D42" s="965" t="s">
        <v>1639</v>
      </c>
      <c r="E42" s="964" t="s">
        <v>41</v>
      </c>
      <c r="F42" s="963">
        <v>1</v>
      </c>
      <c r="G42" s="963">
        <v>1</v>
      </c>
      <c r="H42" s="962" t="s">
        <v>1617</v>
      </c>
      <c r="I42" s="961"/>
    </row>
    <row r="43" spans="1:9" s="957" customFormat="1">
      <c r="A43" s="969" t="s">
        <v>365</v>
      </c>
      <c r="B43" s="966" t="s">
        <v>199</v>
      </c>
      <c r="C43" s="965" t="s">
        <v>1619</v>
      </c>
      <c r="D43" s="965" t="s">
        <v>1621</v>
      </c>
      <c r="E43" s="964" t="s">
        <v>41</v>
      </c>
      <c r="F43" s="963">
        <v>0.09</v>
      </c>
      <c r="G43" s="963">
        <v>0.33</v>
      </c>
      <c r="H43" s="962" t="s">
        <v>1618</v>
      </c>
      <c r="I43" s="961"/>
    </row>
    <row r="44" spans="1:9" s="957" customFormat="1">
      <c r="A44" s="969" t="s">
        <v>365</v>
      </c>
      <c r="B44" s="966" t="s">
        <v>1641</v>
      </c>
      <c r="C44" s="965" t="s">
        <v>1619</v>
      </c>
      <c r="D44" s="965" t="s">
        <v>1621</v>
      </c>
      <c r="E44" s="964" t="s">
        <v>42</v>
      </c>
      <c r="F44" s="963">
        <v>0.09</v>
      </c>
      <c r="G44" s="963">
        <v>0.33</v>
      </c>
      <c r="H44" s="962" t="s">
        <v>1618</v>
      </c>
      <c r="I44" s="961"/>
    </row>
    <row r="45" spans="1:9" s="957" customFormat="1">
      <c r="A45" s="969" t="s">
        <v>365</v>
      </c>
      <c r="B45" s="966" t="s">
        <v>60</v>
      </c>
      <c r="C45" s="965" t="s">
        <v>1619</v>
      </c>
      <c r="D45" s="965" t="s">
        <v>1621</v>
      </c>
      <c r="E45" s="964" t="s">
        <v>42</v>
      </c>
      <c r="F45" s="963">
        <v>0.09</v>
      </c>
      <c r="G45" s="963">
        <v>0.33</v>
      </c>
      <c r="H45" s="962" t="s">
        <v>1618</v>
      </c>
      <c r="I45" s="961"/>
    </row>
    <row r="46" spans="1:9" s="957" customFormat="1">
      <c r="A46" s="969" t="s">
        <v>365</v>
      </c>
      <c r="B46" s="966" t="s">
        <v>1642</v>
      </c>
      <c r="C46" s="965" t="s">
        <v>1619</v>
      </c>
      <c r="D46" s="965" t="s">
        <v>1621</v>
      </c>
      <c r="E46" s="964" t="s">
        <v>42</v>
      </c>
      <c r="F46" s="963">
        <v>0.09</v>
      </c>
      <c r="G46" s="963">
        <v>0.33</v>
      </c>
      <c r="H46" s="962" t="s">
        <v>1618</v>
      </c>
      <c r="I46" s="961"/>
    </row>
    <row r="47" spans="1:9" s="957" customFormat="1">
      <c r="A47" s="969" t="s">
        <v>365</v>
      </c>
      <c r="B47" s="966" t="s">
        <v>1594</v>
      </c>
      <c r="C47" s="965" t="s">
        <v>1619</v>
      </c>
      <c r="D47" s="965" t="s">
        <v>1621</v>
      </c>
      <c r="E47" s="964" t="s">
        <v>42</v>
      </c>
      <c r="F47" s="963">
        <v>0.09</v>
      </c>
      <c r="G47" s="963">
        <v>0.33</v>
      </c>
      <c r="H47" s="962" t="s">
        <v>1618</v>
      </c>
      <c r="I47" s="961"/>
    </row>
    <row r="48" spans="1:9" s="957" customFormat="1">
      <c r="A48" s="969" t="s">
        <v>365</v>
      </c>
      <c r="B48" s="966" t="s">
        <v>200</v>
      </c>
      <c r="C48" s="965" t="s">
        <v>1619</v>
      </c>
      <c r="D48" s="965" t="s">
        <v>1621</v>
      </c>
      <c r="E48" s="964" t="s">
        <v>42</v>
      </c>
      <c r="F48" s="963">
        <v>0.09</v>
      </c>
      <c r="G48" s="963">
        <v>0.33</v>
      </c>
      <c r="H48" s="962" t="s">
        <v>1618</v>
      </c>
      <c r="I48" s="961"/>
    </row>
    <row r="49" spans="1:9" s="957" customFormat="1">
      <c r="A49" s="969" t="s">
        <v>365</v>
      </c>
      <c r="B49" s="966" t="s">
        <v>1624</v>
      </c>
      <c r="C49" s="965" t="s">
        <v>1619</v>
      </c>
      <c r="D49" s="965" t="s">
        <v>1621</v>
      </c>
      <c r="E49" s="964" t="s">
        <v>42</v>
      </c>
      <c r="F49" s="963">
        <v>0.09</v>
      </c>
      <c r="G49" s="963">
        <v>0.33</v>
      </c>
      <c r="H49" s="962" t="s">
        <v>1618</v>
      </c>
      <c r="I49" s="961"/>
    </row>
    <row r="50" spans="1:9" s="957" customFormat="1">
      <c r="A50" s="969" t="s">
        <v>365</v>
      </c>
      <c r="B50" s="966" t="s">
        <v>1625</v>
      </c>
      <c r="C50" s="965" t="s">
        <v>1619</v>
      </c>
      <c r="D50" s="965" t="s">
        <v>1621</v>
      </c>
      <c r="E50" s="964" t="s">
        <v>42</v>
      </c>
      <c r="F50" s="963">
        <v>0.09</v>
      </c>
      <c r="G50" s="963">
        <v>0.33</v>
      </c>
      <c r="H50" s="962" t="s">
        <v>1618</v>
      </c>
      <c r="I50" s="961"/>
    </row>
    <row r="51" spans="1:9" s="957" customFormat="1">
      <c r="A51" s="969" t="s">
        <v>365</v>
      </c>
      <c r="B51" s="966" t="s">
        <v>1626</v>
      </c>
      <c r="C51" s="965" t="s">
        <v>1619</v>
      </c>
      <c r="D51" s="965" t="s">
        <v>1621</v>
      </c>
      <c r="E51" s="964" t="s">
        <v>42</v>
      </c>
      <c r="F51" s="963">
        <v>0.09</v>
      </c>
      <c r="G51" s="963">
        <v>0.33</v>
      </c>
      <c r="H51" s="962" t="s">
        <v>1618</v>
      </c>
      <c r="I51" s="961"/>
    </row>
    <row r="52" spans="1:9" s="957" customFormat="1">
      <c r="A52" s="969" t="s">
        <v>365</v>
      </c>
      <c r="B52" s="966" t="s">
        <v>210</v>
      </c>
      <c r="C52" s="965" t="s">
        <v>1619</v>
      </c>
      <c r="D52" s="965" t="s">
        <v>1621</v>
      </c>
      <c r="E52" s="964" t="s">
        <v>42</v>
      </c>
      <c r="F52" s="963">
        <v>0.09</v>
      </c>
      <c r="G52" s="963">
        <v>0.33</v>
      </c>
      <c r="H52" s="962" t="s">
        <v>1618</v>
      </c>
      <c r="I52" s="961"/>
    </row>
    <row r="53" spans="1:9" s="957" customFormat="1">
      <c r="A53" s="969" t="s">
        <v>365</v>
      </c>
      <c r="B53" s="966" t="s">
        <v>1627</v>
      </c>
      <c r="C53" s="965" t="s">
        <v>1619</v>
      </c>
      <c r="D53" s="965" t="s">
        <v>1621</v>
      </c>
      <c r="E53" s="964" t="s">
        <v>42</v>
      </c>
      <c r="F53" s="963">
        <v>0.09</v>
      </c>
      <c r="G53" s="963">
        <v>0.33</v>
      </c>
      <c r="H53" s="962" t="s">
        <v>1618</v>
      </c>
      <c r="I53" s="961"/>
    </row>
    <row r="54" spans="1:9" s="957" customFormat="1">
      <c r="A54" s="969" t="s">
        <v>365</v>
      </c>
      <c r="B54" s="966" t="s">
        <v>1628</v>
      </c>
      <c r="C54" s="965" t="s">
        <v>1619</v>
      </c>
      <c r="D54" s="965" t="s">
        <v>1621</v>
      </c>
      <c r="E54" s="964" t="s">
        <v>42</v>
      </c>
      <c r="F54" s="963">
        <v>0.09</v>
      </c>
      <c r="G54" s="963">
        <v>0.33</v>
      </c>
      <c r="H54" s="962" t="s">
        <v>1618</v>
      </c>
      <c r="I54" s="961"/>
    </row>
    <row r="55" spans="1:9" s="957" customFormat="1">
      <c r="A55" s="969" t="s">
        <v>365</v>
      </c>
      <c r="B55" s="966" t="s">
        <v>1629</v>
      </c>
      <c r="C55" s="965" t="s">
        <v>1619</v>
      </c>
      <c r="D55" s="965" t="s">
        <v>1621</v>
      </c>
      <c r="E55" s="964" t="s">
        <v>42</v>
      </c>
      <c r="F55" s="963">
        <v>0.09</v>
      </c>
      <c r="G55" s="963">
        <v>0.33</v>
      </c>
      <c r="H55" s="962" t="s">
        <v>1618</v>
      </c>
      <c r="I55" s="961"/>
    </row>
    <row r="56" spans="1:9" s="957" customFormat="1">
      <c r="A56" s="969" t="s">
        <v>365</v>
      </c>
      <c r="B56" s="966" t="s">
        <v>1630</v>
      </c>
      <c r="C56" s="965" t="s">
        <v>1619</v>
      </c>
      <c r="D56" s="965" t="s">
        <v>1621</v>
      </c>
      <c r="E56" s="964" t="s">
        <v>42</v>
      </c>
      <c r="F56" s="963">
        <v>0.09</v>
      </c>
      <c r="G56" s="963">
        <v>0.33</v>
      </c>
      <c r="H56" s="962" t="s">
        <v>1618</v>
      </c>
      <c r="I56" s="961"/>
    </row>
    <row r="57" spans="1:9" s="957" customFormat="1">
      <c r="A57" s="969" t="s">
        <v>365</v>
      </c>
      <c r="B57" s="966" t="s">
        <v>1631</v>
      </c>
      <c r="C57" s="965" t="s">
        <v>1619</v>
      </c>
      <c r="D57" s="965" t="s">
        <v>1621</v>
      </c>
      <c r="E57" s="964" t="s">
        <v>42</v>
      </c>
      <c r="F57" s="963">
        <v>0.09</v>
      </c>
      <c r="G57" s="963">
        <v>0.33</v>
      </c>
      <c r="H57" s="962" t="s">
        <v>1618</v>
      </c>
      <c r="I57" s="961"/>
    </row>
    <row r="58" spans="1:9" s="957" customFormat="1">
      <c r="A58" s="969" t="s">
        <v>365</v>
      </c>
      <c r="B58" s="966" t="s">
        <v>1632</v>
      </c>
      <c r="C58" s="965" t="s">
        <v>1619</v>
      </c>
      <c r="D58" s="965" t="s">
        <v>1621</v>
      </c>
      <c r="E58" s="964" t="s">
        <v>42</v>
      </c>
      <c r="F58" s="963">
        <v>0.09</v>
      </c>
      <c r="G58" s="963">
        <v>0.33</v>
      </c>
      <c r="H58" s="962" t="s">
        <v>1618</v>
      </c>
      <c r="I58" s="961"/>
    </row>
    <row r="59" spans="1:9" s="957" customFormat="1">
      <c r="A59" s="969" t="s">
        <v>365</v>
      </c>
      <c r="B59" s="966" t="s">
        <v>1633</v>
      </c>
      <c r="C59" s="965" t="s">
        <v>1619</v>
      </c>
      <c r="D59" s="965" t="s">
        <v>1621</v>
      </c>
      <c r="E59" s="964" t="s">
        <v>42</v>
      </c>
      <c r="F59" s="963">
        <v>0.09</v>
      </c>
      <c r="G59" s="963">
        <v>0.33</v>
      </c>
      <c r="H59" s="962" t="s">
        <v>1618</v>
      </c>
      <c r="I59" s="961"/>
    </row>
    <row r="60" spans="1:9" s="957" customFormat="1">
      <c r="A60" s="969" t="s">
        <v>365</v>
      </c>
      <c r="B60" s="966" t="s">
        <v>1634</v>
      </c>
      <c r="C60" s="965" t="s">
        <v>1619</v>
      </c>
      <c r="D60" s="965" t="s">
        <v>1621</v>
      </c>
      <c r="E60" s="964" t="s">
        <v>42</v>
      </c>
      <c r="F60" s="963">
        <v>0.09</v>
      </c>
      <c r="G60" s="963">
        <v>0.33</v>
      </c>
      <c r="H60" s="962" t="s">
        <v>1618</v>
      </c>
      <c r="I60" s="961"/>
    </row>
    <row r="61" spans="1:9" s="957" customFormat="1">
      <c r="A61" s="969" t="s">
        <v>365</v>
      </c>
      <c r="B61" s="966" t="s">
        <v>1635</v>
      </c>
      <c r="C61" s="965" t="s">
        <v>1619</v>
      </c>
      <c r="D61" s="965" t="s">
        <v>1640</v>
      </c>
      <c r="E61" s="964" t="s">
        <v>41</v>
      </c>
      <c r="F61" s="963">
        <v>1</v>
      </c>
      <c r="G61" s="963">
        <v>1</v>
      </c>
      <c r="H61" s="962" t="s">
        <v>1618</v>
      </c>
      <c r="I61" s="961"/>
    </row>
    <row r="62" spans="1:9" s="957" customFormat="1">
      <c r="A62" s="969" t="s">
        <v>365</v>
      </c>
      <c r="B62" s="966" t="s">
        <v>1637</v>
      </c>
      <c r="C62" s="965" t="s">
        <v>1619</v>
      </c>
      <c r="D62" s="965" t="s">
        <v>1621</v>
      </c>
      <c r="E62" s="964" t="s">
        <v>42</v>
      </c>
      <c r="F62" s="963">
        <v>0.09</v>
      </c>
      <c r="G62" s="963">
        <v>0.33</v>
      </c>
      <c r="H62" s="962" t="s">
        <v>1618</v>
      </c>
      <c r="I62" s="961"/>
    </row>
    <row r="63" spans="1:9" s="957" customFormat="1">
      <c r="A63" s="969" t="s">
        <v>365</v>
      </c>
      <c r="B63" s="966" t="s">
        <v>1600</v>
      </c>
      <c r="C63" s="965" t="s">
        <v>1619</v>
      </c>
      <c r="D63" s="965" t="s">
        <v>1621</v>
      </c>
      <c r="E63" s="964" t="s">
        <v>42</v>
      </c>
      <c r="F63" s="963">
        <v>0.09</v>
      </c>
      <c r="G63" s="963">
        <v>0.33</v>
      </c>
      <c r="H63" s="962" t="s">
        <v>1618</v>
      </c>
      <c r="I63" s="961"/>
    </row>
    <row r="64" spans="1:9" s="957" customFormat="1">
      <c r="A64" s="969" t="s">
        <v>365</v>
      </c>
      <c r="B64" s="966" t="s">
        <v>1638</v>
      </c>
      <c r="C64" s="965" t="s">
        <v>1619</v>
      </c>
      <c r="D64" s="965" t="s">
        <v>1636</v>
      </c>
      <c r="E64" s="964" t="s">
        <v>41</v>
      </c>
      <c r="F64" s="963">
        <v>1</v>
      </c>
      <c r="G64" s="963">
        <v>1</v>
      </c>
      <c r="H64" s="962" t="s">
        <v>1618</v>
      </c>
      <c r="I64" s="961"/>
    </row>
    <row r="65" spans="1:9" s="957" customFormat="1">
      <c r="A65" s="969" t="s">
        <v>365</v>
      </c>
      <c r="B65" s="966" t="s">
        <v>200</v>
      </c>
      <c r="C65" s="965" t="s">
        <v>1619</v>
      </c>
      <c r="D65" s="965" t="s">
        <v>1621</v>
      </c>
      <c r="E65" s="964" t="s">
        <v>42</v>
      </c>
      <c r="F65" s="963">
        <v>0</v>
      </c>
      <c r="G65" s="963">
        <v>0</v>
      </c>
      <c r="H65" s="962" t="s">
        <v>1643</v>
      </c>
      <c r="I65" s="961" t="s">
        <v>1623</v>
      </c>
    </row>
    <row r="66" spans="1:9" s="957" customFormat="1">
      <c r="A66" s="969" t="s">
        <v>365</v>
      </c>
      <c r="B66" s="966" t="s">
        <v>1624</v>
      </c>
      <c r="C66" s="965" t="s">
        <v>1619</v>
      </c>
      <c r="D66" s="965" t="s">
        <v>1621</v>
      </c>
      <c r="E66" s="964" t="s">
        <v>42</v>
      </c>
      <c r="F66" s="963">
        <v>0</v>
      </c>
      <c r="G66" s="963">
        <v>0</v>
      </c>
      <c r="H66" s="962" t="s">
        <v>1643</v>
      </c>
      <c r="I66" s="961" t="s">
        <v>1623</v>
      </c>
    </row>
    <row r="67" spans="1:9" s="957" customFormat="1">
      <c r="A67" s="969" t="s">
        <v>365</v>
      </c>
      <c r="B67" s="966" t="s">
        <v>1625</v>
      </c>
      <c r="C67" s="965" t="s">
        <v>1619</v>
      </c>
      <c r="D67" s="965" t="s">
        <v>1621</v>
      </c>
      <c r="E67" s="964" t="s">
        <v>42</v>
      </c>
      <c r="F67" s="963">
        <v>0</v>
      </c>
      <c r="G67" s="963">
        <v>0</v>
      </c>
      <c r="H67" s="962" t="s">
        <v>1643</v>
      </c>
      <c r="I67" s="961" t="s">
        <v>1623</v>
      </c>
    </row>
    <row r="68" spans="1:9" s="957" customFormat="1">
      <c r="A68" s="969" t="s">
        <v>365</v>
      </c>
      <c r="B68" s="966" t="s">
        <v>1626</v>
      </c>
      <c r="C68" s="965" t="s">
        <v>1619</v>
      </c>
      <c r="D68" s="965" t="s">
        <v>1621</v>
      </c>
      <c r="E68" s="964" t="s">
        <v>42</v>
      </c>
      <c r="F68" s="963">
        <v>0</v>
      </c>
      <c r="G68" s="963">
        <v>0</v>
      </c>
      <c r="H68" s="962" t="s">
        <v>1643</v>
      </c>
      <c r="I68" s="961" t="s">
        <v>1623</v>
      </c>
    </row>
    <row r="69" spans="1:9" s="957" customFormat="1">
      <c r="A69" s="969" t="s">
        <v>365</v>
      </c>
      <c r="B69" s="966" t="s">
        <v>210</v>
      </c>
      <c r="C69" s="965" t="s">
        <v>1619</v>
      </c>
      <c r="D69" s="965" t="s">
        <v>1621</v>
      </c>
      <c r="E69" s="964" t="s">
        <v>42</v>
      </c>
      <c r="F69" s="963">
        <v>0</v>
      </c>
      <c r="G69" s="963">
        <v>0</v>
      </c>
      <c r="H69" s="962" t="s">
        <v>1643</v>
      </c>
      <c r="I69" s="961" t="s">
        <v>1623</v>
      </c>
    </row>
    <row r="70" spans="1:9" s="957" customFormat="1">
      <c r="A70" s="969" t="s">
        <v>365</v>
      </c>
      <c r="B70" s="966" t="s">
        <v>1627</v>
      </c>
      <c r="C70" s="965" t="s">
        <v>1619</v>
      </c>
      <c r="D70" s="965" t="s">
        <v>1621</v>
      </c>
      <c r="E70" s="964" t="s">
        <v>42</v>
      </c>
      <c r="F70" s="963">
        <v>0</v>
      </c>
      <c r="G70" s="963">
        <v>0</v>
      </c>
      <c r="H70" s="962" t="s">
        <v>1643</v>
      </c>
      <c r="I70" s="961" t="s">
        <v>1623</v>
      </c>
    </row>
    <row r="71" spans="1:9" s="957" customFormat="1">
      <c r="A71" s="969" t="s">
        <v>365</v>
      </c>
      <c r="B71" s="966" t="s">
        <v>1628</v>
      </c>
      <c r="C71" s="965" t="s">
        <v>1619</v>
      </c>
      <c r="D71" s="965" t="s">
        <v>1621</v>
      </c>
      <c r="E71" s="964" t="s">
        <v>42</v>
      </c>
      <c r="F71" s="963">
        <v>0</v>
      </c>
      <c r="G71" s="963">
        <v>0</v>
      </c>
      <c r="H71" s="962" t="s">
        <v>1643</v>
      </c>
      <c r="I71" s="961" t="s">
        <v>1623</v>
      </c>
    </row>
    <row r="72" spans="1:9" s="957" customFormat="1">
      <c r="A72" s="969" t="s">
        <v>365</v>
      </c>
      <c r="B72" s="966" t="s">
        <v>1629</v>
      </c>
      <c r="C72" s="965" t="s">
        <v>1619</v>
      </c>
      <c r="D72" s="965" t="s">
        <v>1621</v>
      </c>
      <c r="E72" s="964" t="s">
        <v>42</v>
      </c>
      <c r="F72" s="963">
        <v>0</v>
      </c>
      <c r="G72" s="963">
        <v>0</v>
      </c>
      <c r="H72" s="962" t="s">
        <v>1643</v>
      </c>
      <c r="I72" s="961" t="s">
        <v>1623</v>
      </c>
    </row>
    <row r="73" spans="1:9" s="957" customFormat="1">
      <c r="A73" s="969" t="s">
        <v>365</v>
      </c>
      <c r="B73" s="966" t="s">
        <v>1630</v>
      </c>
      <c r="C73" s="965" t="s">
        <v>1619</v>
      </c>
      <c r="D73" s="965" t="s">
        <v>1621</v>
      </c>
      <c r="E73" s="964" t="s">
        <v>42</v>
      </c>
      <c r="F73" s="963">
        <v>0</v>
      </c>
      <c r="G73" s="963">
        <v>0</v>
      </c>
      <c r="H73" s="962" t="s">
        <v>1643</v>
      </c>
      <c r="I73" s="961" t="s">
        <v>1623</v>
      </c>
    </row>
    <row r="74" spans="1:9" s="957" customFormat="1">
      <c r="A74" s="969" t="s">
        <v>365</v>
      </c>
      <c r="B74" s="966" t="s">
        <v>1631</v>
      </c>
      <c r="C74" s="965" t="s">
        <v>1619</v>
      </c>
      <c r="D74" s="965" t="s">
        <v>1621</v>
      </c>
      <c r="E74" s="964" t="s">
        <v>42</v>
      </c>
      <c r="F74" s="963">
        <v>0</v>
      </c>
      <c r="G74" s="963">
        <v>0</v>
      </c>
      <c r="H74" s="962" t="s">
        <v>1643</v>
      </c>
      <c r="I74" s="961" t="s">
        <v>1623</v>
      </c>
    </row>
    <row r="75" spans="1:9" s="957" customFormat="1">
      <c r="A75" s="969" t="s">
        <v>365</v>
      </c>
      <c r="B75" s="966" t="s">
        <v>1632</v>
      </c>
      <c r="C75" s="965" t="s">
        <v>1619</v>
      </c>
      <c r="D75" s="965" t="s">
        <v>1621</v>
      </c>
      <c r="E75" s="964" t="s">
        <v>42</v>
      </c>
      <c r="F75" s="963">
        <v>0</v>
      </c>
      <c r="G75" s="963">
        <v>0</v>
      </c>
      <c r="H75" s="962" t="s">
        <v>1643</v>
      </c>
      <c r="I75" s="961" t="s">
        <v>1623</v>
      </c>
    </row>
    <row r="76" spans="1:9" s="957" customFormat="1">
      <c r="A76" s="969" t="s">
        <v>365</v>
      </c>
      <c r="B76" s="966" t="s">
        <v>1633</v>
      </c>
      <c r="C76" s="965" t="s">
        <v>1619</v>
      </c>
      <c r="D76" s="965" t="s">
        <v>1621</v>
      </c>
      <c r="E76" s="964" t="s">
        <v>42</v>
      </c>
      <c r="F76" s="963">
        <v>0</v>
      </c>
      <c r="G76" s="963">
        <v>0</v>
      </c>
      <c r="H76" s="962" t="s">
        <v>1643</v>
      </c>
      <c r="I76" s="961" t="s">
        <v>1623</v>
      </c>
    </row>
    <row r="77" spans="1:9" s="957" customFormat="1">
      <c r="A77" s="969" t="s">
        <v>365</v>
      </c>
      <c r="B77" s="966" t="s">
        <v>1634</v>
      </c>
      <c r="C77" s="965" t="s">
        <v>1619</v>
      </c>
      <c r="D77" s="965" t="s">
        <v>1621</v>
      </c>
      <c r="E77" s="964" t="s">
        <v>42</v>
      </c>
      <c r="F77" s="963">
        <v>0</v>
      </c>
      <c r="G77" s="963">
        <v>0</v>
      </c>
      <c r="H77" s="962" t="s">
        <v>1643</v>
      </c>
      <c r="I77" s="961" t="s">
        <v>1623</v>
      </c>
    </row>
    <row r="78" spans="1:9" s="957" customFormat="1">
      <c r="A78" s="969" t="s">
        <v>365</v>
      </c>
      <c r="B78" s="966" t="s">
        <v>1635</v>
      </c>
      <c r="C78" s="965" t="s">
        <v>1616</v>
      </c>
      <c r="D78" s="965" t="s">
        <v>1636</v>
      </c>
      <c r="E78" s="964" t="s">
        <v>41</v>
      </c>
      <c r="F78" s="963">
        <v>0</v>
      </c>
      <c r="G78" s="963">
        <v>0</v>
      </c>
      <c r="H78" s="962" t="s">
        <v>1643</v>
      </c>
      <c r="I78" s="961" t="s">
        <v>1623</v>
      </c>
    </row>
    <row r="79" spans="1:9" s="957" customFormat="1">
      <c r="A79" s="969" t="s">
        <v>365</v>
      </c>
      <c r="B79" s="966" t="s">
        <v>1637</v>
      </c>
      <c r="C79" s="965" t="s">
        <v>1619</v>
      </c>
      <c r="D79" s="965" t="s">
        <v>1621</v>
      </c>
      <c r="E79" s="964" t="s">
        <v>42</v>
      </c>
      <c r="F79" s="963">
        <v>0</v>
      </c>
      <c r="G79" s="963">
        <v>0</v>
      </c>
      <c r="H79" s="962" t="s">
        <v>1643</v>
      </c>
      <c r="I79" s="961" t="s">
        <v>1623</v>
      </c>
    </row>
    <row r="80" spans="1:9" s="957" customFormat="1">
      <c r="A80" s="969" t="s">
        <v>365</v>
      </c>
      <c r="B80" s="967" t="s">
        <v>1600</v>
      </c>
      <c r="C80" s="968" t="s">
        <v>1619</v>
      </c>
      <c r="D80" s="968" t="s">
        <v>1621</v>
      </c>
      <c r="E80" s="952" t="s">
        <v>42</v>
      </c>
      <c r="F80" s="963">
        <v>0</v>
      </c>
      <c r="G80" s="963">
        <v>0</v>
      </c>
      <c r="H80" s="952" t="s">
        <v>1643</v>
      </c>
      <c r="I80" s="961" t="s">
        <v>1623</v>
      </c>
    </row>
    <row r="81" spans="1:10" s="957" customFormat="1">
      <c r="A81" s="969" t="s">
        <v>365</v>
      </c>
      <c r="B81" s="967" t="s">
        <v>1638</v>
      </c>
      <c r="C81" s="968" t="s">
        <v>1616</v>
      </c>
      <c r="D81" s="968" t="s">
        <v>1639</v>
      </c>
      <c r="E81" s="952" t="s">
        <v>41</v>
      </c>
      <c r="F81" s="963">
        <v>1</v>
      </c>
      <c r="G81" s="963">
        <v>1</v>
      </c>
      <c r="H81" s="952" t="s">
        <v>1643</v>
      </c>
      <c r="I81" s="960"/>
    </row>
    <row r="82" spans="1:10" ht="14.25">
      <c r="A82" s="319" t="s">
        <v>419</v>
      </c>
      <c r="B82" s="320"/>
      <c r="C82" s="321"/>
      <c r="D82" s="322"/>
      <c r="E82" s="322"/>
      <c r="F82" s="323"/>
      <c r="G82" s="323"/>
      <c r="H82" s="321"/>
      <c r="I82" s="324"/>
      <c r="J82" s="318"/>
    </row>
    <row r="83" spans="1:10" ht="14.45" customHeight="1">
      <c r="A83" s="320" t="s">
        <v>274</v>
      </c>
      <c r="B83" s="320"/>
      <c r="C83" s="320"/>
      <c r="D83" s="320"/>
      <c r="E83" s="320"/>
      <c r="F83" s="320"/>
      <c r="G83" s="320"/>
      <c r="H83" s="318"/>
      <c r="I83" s="324"/>
      <c r="J83" s="318"/>
    </row>
    <row r="84" spans="1:10" ht="14.25">
      <c r="A84" s="320" t="s">
        <v>280</v>
      </c>
      <c r="B84" s="320"/>
      <c r="C84" s="320"/>
      <c r="D84" s="320"/>
      <c r="E84" s="320"/>
      <c r="F84" s="320"/>
      <c r="G84" s="320"/>
      <c r="H84" s="318"/>
      <c r="I84" s="324"/>
      <c r="J84" s="318"/>
    </row>
    <row r="85" spans="1:10" ht="14.25">
      <c r="A85" s="318"/>
      <c r="B85" s="318"/>
      <c r="C85" s="318"/>
      <c r="D85" s="318"/>
      <c r="E85" s="318"/>
      <c r="F85" s="318"/>
      <c r="G85" s="318"/>
      <c r="H85" s="318"/>
      <c r="I85" s="318"/>
      <c r="J85" s="318"/>
    </row>
  </sheetData>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2"/>
  <sheetViews>
    <sheetView zoomScale="80" zoomScaleNormal="80" zoomScaleSheetLayoutView="100" zoomScalePageLayoutView="80" workbookViewId="0">
      <selection activeCell="B5" sqref="B5"/>
    </sheetView>
  </sheetViews>
  <sheetFormatPr defaultColWidth="11.42578125" defaultRowHeight="12.75"/>
  <cols>
    <col min="1" max="1" width="7.7109375" style="136" customWidth="1"/>
    <col min="2" max="2" width="28.7109375" style="136" customWidth="1"/>
    <col min="3" max="3" width="15.85546875" style="136" customWidth="1"/>
    <col min="4" max="4" width="15.140625" style="136" customWidth="1"/>
    <col min="5" max="6" width="14.7109375" style="136" customWidth="1"/>
    <col min="7" max="7" width="14.85546875" style="136" customWidth="1"/>
    <col min="8" max="8" width="17.7109375" style="136" customWidth="1"/>
    <col min="9" max="10" width="11.42578125" style="136" customWidth="1"/>
    <col min="11" max="11" width="18.85546875" style="136" customWidth="1"/>
    <col min="13" max="13" width="12.28515625" bestFit="1" customWidth="1"/>
  </cols>
  <sheetData>
    <row r="1" spans="1:13" ht="21" customHeight="1" thickBot="1">
      <c r="A1" s="54" t="s">
        <v>201</v>
      </c>
      <c r="B1" s="54"/>
      <c r="C1" s="54"/>
      <c r="D1" s="54"/>
      <c r="E1" s="54"/>
      <c r="F1" s="54"/>
      <c r="G1"/>
      <c r="H1"/>
      <c r="I1" s="22"/>
      <c r="J1" s="304" t="s">
        <v>0</v>
      </c>
      <c r="K1" s="1182" t="s">
        <v>574</v>
      </c>
      <c r="L1" s="1183"/>
    </row>
    <row r="2" spans="1:13" ht="25.35" customHeight="1" thickBot="1">
      <c r="A2" s="333" t="s">
        <v>440</v>
      </c>
      <c r="C2" s="149"/>
      <c r="D2" s="149"/>
      <c r="E2" s="12"/>
      <c r="F2" s="12"/>
      <c r="G2" s="41"/>
      <c r="H2" s="41"/>
      <c r="I2" s="23"/>
      <c r="J2" s="305" t="s">
        <v>282</v>
      </c>
      <c r="K2" s="1184">
        <v>2014</v>
      </c>
      <c r="L2" s="1185"/>
    </row>
    <row r="3" spans="1:13" ht="64.5" thickBot="1">
      <c r="A3" s="176" t="s">
        <v>1</v>
      </c>
      <c r="B3" s="86" t="s">
        <v>296</v>
      </c>
      <c r="C3" s="87" t="s">
        <v>243</v>
      </c>
      <c r="D3" s="87" t="s">
        <v>202</v>
      </c>
      <c r="E3" s="176" t="s">
        <v>194</v>
      </c>
      <c r="F3" s="87" t="s">
        <v>294</v>
      </c>
      <c r="G3" s="87" t="s">
        <v>295</v>
      </c>
      <c r="H3" s="176" t="s">
        <v>292</v>
      </c>
      <c r="I3" s="178" t="s">
        <v>204</v>
      </c>
      <c r="J3" s="976" t="s">
        <v>303</v>
      </c>
      <c r="K3" s="975" t="s">
        <v>196</v>
      </c>
      <c r="L3" s="120" t="s">
        <v>285</v>
      </c>
      <c r="M3" s="260" t="s">
        <v>336</v>
      </c>
    </row>
    <row r="4" spans="1:13" s="125" customFormat="1" ht="13.35" customHeight="1">
      <c r="A4" s="973" t="s">
        <v>365</v>
      </c>
      <c r="B4" s="978" t="s">
        <v>205</v>
      </c>
      <c r="C4" s="972" t="s">
        <v>1619</v>
      </c>
      <c r="D4" s="971">
        <v>68</v>
      </c>
      <c r="E4" s="971">
        <v>68</v>
      </c>
      <c r="F4" s="971">
        <v>34</v>
      </c>
      <c r="G4" s="970">
        <v>0.5</v>
      </c>
      <c r="H4" s="977" t="s">
        <v>42</v>
      </c>
      <c r="I4" s="956">
        <v>34</v>
      </c>
      <c r="J4" s="955">
        <v>0.5</v>
      </c>
      <c r="K4" s="955">
        <v>1</v>
      </c>
      <c r="L4" s="126"/>
      <c r="M4" s="261"/>
    </row>
    <row r="5" spans="1:13" s="125" customFormat="1" ht="13.35" customHeight="1">
      <c r="A5" s="973" t="s">
        <v>365</v>
      </c>
      <c r="B5" s="978" t="s">
        <v>1644</v>
      </c>
      <c r="C5" s="972" t="s">
        <v>1619</v>
      </c>
      <c r="D5" s="971">
        <v>16</v>
      </c>
      <c r="E5" s="971">
        <v>16</v>
      </c>
      <c r="F5" s="971">
        <v>16</v>
      </c>
      <c r="G5" s="970">
        <v>1</v>
      </c>
      <c r="H5" s="977" t="s">
        <v>41</v>
      </c>
      <c r="I5" s="956">
        <v>16</v>
      </c>
      <c r="J5" s="955">
        <v>1</v>
      </c>
      <c r="K5" s="955">
        <v>1</v>
      </c>
      <c r="L5" s="126"/>
      <c r="M5" s="239"/>
    </row>
    <row r="6" spans="1:13" s="125" customFormat="1" ht="13.35" customHeight="1">
      <c r="A6" s="124"/>
      <c r="B6" s="131"/>
      <c r="C6" s="186"/>
      <c r="D6" s="155"/>
      <c r="E6" s="156"/>
      <c r="F6" s="157"/>
      <c r="G6" s="194"/>
      <c r="H6" s="179"/>
      <c r="I6" s="127"/>
      <c r="J6" s="300"/>
      <c r="K6" s="300"/>
      <c r="L6" s="126"/>
      <c r="M6" s="239"/>
    </row>
    <row r="7" spans="1:13" s="125" customFormat="1" ht="13.35" customHeight="1">
      <c r="A7" s="124"/>
      <c r="B7" s="131"/>
      <c r="C7" s="186"/>
      <c r="D7" s="155"/>
      <c r="E7" s="156"/>
      <c r="F7" s="157"/>
      <c r="G7" s="194"/>
      <c r="H7" s="179"/>
      <c r="I7" s="127"/>
      <c r="J7" s="300"/>
      <c r="K7" s="300"/>
      <c r="L7" s="126"/>
      <c r="M7" s="240"/>
    </row>
    <row r="8" spans="1:13">
      <c r="A8" s="15"/>
      <c r="B8" s="77"/>
      <c r="C8" s="77"/>
      <c r="D8" s="51"/>
      <c r="E8" s="28"/>
      <c r="F8" s="51"/>
      <c r="G8" s="88"/>
      <c r="H8" s="28"/>
      <c r="I8" s="123"/>
      <c r="J8" s="300"/>
      <c r="K8" s="300"/>
      <c r="L8" s="105"/>
      <c r="M8" s="240"/>
    </row>
    <row r="9" spans="1:13">
      <c r="A9" s="15"/>
      <c r="B9" s="77"/>
      <c r="C9" s="77"/>
      <c r="D9" s="51"/>
      <c r="E9" s="15"/>
      <c r="F9" s="51"/>
      <c r="G9" s="88"/>
      <c r="H9" s="15"/>
      <c r="I9" s="123"/>
      <c r="J9" s="300"/>
      <c r="K9" s="300"/>
      <c r="L9" s="105"/>
      <c r="M9" s="240"/>
    </row>
    <row r="10" spans="1:13">
      <c r="A10" s="85"/>
      <c r="B10" s="89"/>
      <c r="C10" s="89"/>
      <c r="D10" s="90"/>
      <c r="E10" s="90"/>
      <c r="F10" s="90"/>
      <c r="G10" s="91"/>
      <c r="H10" s="92"/>
      <c r="I10" s="130"/>
      <c r="J10" s="301"/>
      <c r="K10" s="301"/>
      <c r="L10" s="121"/>
      <c r="M10" s="277"/>
    </row>
    <row r="11" spans="1:13">
      <c r="A11" s="256"/>
      <c r="B11" s="295"/>
      <c r="C11" s="295"/>
      <c r="D11" s="296"/>
      <c r="E11" s="296"/>
      <c r="F11" s="296"/>
      <c r="G11" s="297"/>
      <c r="H11" s="298"/>
      <c r="I11" s="275"/>
      <c r="J11" s="302"/>
      <c r="K11" s="302"/>
      <c r="L11" s="299"/>
      <c r="M11" s="303"/>
    </row>
    <row r="12" spans="1:13">
      <c r="A12" s="22"/>
      <c r="B12" s="52"/>
      <c r="C12" s="52"/>
      <c r="D12" s="292"/>
      <c r="E12" s="292"/>
      <c r="F12" s="292"/>
      <c r="G12" s="293"/>
      <c r="H12" s="294"/>
      <c r="I12" s="64"/>
      <c r="J12" s="271"/>
      <c r="K12" s="271"/>
      <c r="L12" s="64"/>
      <c r="M12" s="195"/>
    </row>
    <row r="13" spans="1:13">
      <c r="A13" s="22"/>
      <c r="B13" s="52"/>
      <c r="C13" s="52"/>
      <c r="D13" s="292"/>
      <c r="E13" s="292"/>
      <c r="F13" s="292"/>
      <c r="G13" s="293"/>
      <c r="H13" s="294"/>
      <c r="I13" s="64"/>
      <c r="J13" s="271"/>
      <c r="K13" s="271"/>
      <c r="L13" s="64"/>
      <c r="M13" s="195"/>
    </row>
    <row r="14" spans="1:13">
      <c r="A14" s="22"/>
      <c r="B14" s="52"/>
      <c r="C14" s="52"/>
      <c r="D14" s="292"/>
      <c r="E14" s="292"/>
      <c r="F14" s="292"/>
      <c r="G14" s="293"/>
      <c r="H14" s="294"/>
      <c r="I14" s="64"/>
      <c r="J14" s="271"/>
      <c r="K14" s="271"/>
      <c r="L14" s="64"/>
      <c r="M14" s="195"/>
    </row>
    <row r="15" spans="1:13">
      <c r="A15" s="22"/>
      <c r="B15" s="52"/>
      <c r="C15" s="52"/>
      <c r="D15" s="292"/>
      <c r="E15" s="292"/>
      <c r="F15" s="292"/>
      <c r="G15" s="293"/>
      <c r="H15" s="294"/>
      <c r="I15" s="64"/>
      <c r="J15" s="271"/>
      <c r="K15" s="271"/>
      <c r="L15" s="64"/>
      <c r="M15" s="195"/>
    </row>
    <row r="16" spans="1:13">
      <c r="A16" s="22"/>
      <c r="B16" s="52"/>
      <c r="C16" s="52"/>
      <c r="D16" s="292"/>
      <c r="E16" s="292"/>
      <c r="F16" s="292"/>
      <c r="G16" s="293"/>
      <c r="H16" s="294"/>
      <c r="I16" s="64"/>
      <c r="J16" s="271"/>
      <c r="K16" s="271"/>
      <c r="L16" s="64"/>
      <c r="M16" s="195"/>
    </row>
    <row r="17" spans="1:13" ht="14.25">
      <c r="A17" s="319" t="s">
        <v>419</v>
      </c>
      <c r="B17" s="325"/>
      <c r="C17" s="325"/>
      <c r="D17" s="326"/>
      <c r="E17" s="326"/>
      <c r="F17" s="326"/>
      <c r="G17" s="327"/>
      <c r="H17" s="294"/>
      <c r="I17" s="64"/>
      <c r="J17" s="271"/>
      <c r="K17" s="271"/>
      <c r="L17" s="64"/>
      <c r="M17" s="195"/>
    </row>
    <row r="18" spans="1:13" ht="13.35" customHeight="1">
      <c r="A18" s="1186" t="s">
        <v>297</v>
      </c>
      <c r="B18" s="1186"/>
      <c r="C18" s="1186"/>
      <c r="D18" s="1186"/>
      <c r="E18" s="1186"/>
      <c r="F18" s="1186"/>
      <c r="G18" s="1186"/>
      <c r="H18" s="22"/>
      <c r="I18" s="64"/>
      <c r="J18" s="271"/>
      <c r="K18" s="271"/>
      <c r="L18" s="64"/>
      <c r="M18" s="195"/>
    </row>
    <row r="19" spans="1:13" ht="14.25">
      <c r="A19" s="328" t="s">
        <v>272</v>
      </c>
      <c r="B19" s="319"/>
      <c r="C19" s="319"/>
      <c r="D19" s="319"/>
      <c r="E19" s="319"/>
      <c r="F19" s="319"/>
      <c r="G19" s="319"/>
      <c r="H19" s="22"/>
      <c r="I19" s="64"/>
      <c r="J19" s="271"/>
      <c r="K19" s="271"/>
      <c r="L19" s="64"/>
      <c r="M19" s="195"/>
    </row>
    <row r="20" spans="1:13" s="136" customFormat="1" ht="15" customHeight="1">
      <c r="A20" s="328" t="s">
        <v>293</v>
      </c>
      <c r="B20" s="319"/>
      <c r="C20" s="328"/>
      <c r="D20" s="328"/>
      <c r="E20" s="328"/>
      <c r="F20" s="328"/>
      <c r="G20" s="328"/>
      <c r="H20" s="162"/>
      <c r="I20" s="162"/>
      <c r="J20" s="271"/>
      <c r="K20" s="271"/>
      <c r="L20" s="64"/>
      <c r="M20" s="195"/>
    </row>
    <row r="21" spans="1:13" ht="99" customHeight="1">
      <c r="A21" s="22"/>
      <c r="B21" s="22"/>
      <c r="C21" s="22"/>
      <c r="D21" s="22"/>
      <c r="E21" s="22"/>
      <c r="F21" s="22"/>
      <c r="G21" s="259"/>
      <c r="H21" s="64"/>
      <c r="I21" s="64"/>
      <c r="J21" s="259"/>
      <c r="K21" s="22"/>
      <c r="L21" s="40"/>
      <c r="M21" s="195"/>
    </row>
    <row r="22" spans="1:13">
      <c r="M22" s="195"/>
    </row>
  </sheetData>
  <mergeCells count="3">
    <mergeCell ref="K1:L1"/>
    <mergeCell ref="K2:L2"/>
    <mergeCell ref="A18:G18"/>
  </mergeCells>
  <pageMargins left="0.70866141732283472" right="0.70866141732283472" top="0.78740157480314965" bottom="0.78740157480314965" header="0.51181102362204722" footer="0.51181102362204722"/>
  <pageSetup paperSize="9" scale="78" firstPageNumber="0" orientation="landscape"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40"/>
  <sheetViews>
    <sheetView zoomScaleSheetLayoutView="100" workbookViewId="0">
      <selection activeCell="N13" sqref="N13"/>
    </sheetView>
  </sheetViews>
  <sheetFormatPr defaultColWidth="11.42578125" defaultRowHeight="12.75"/>
  <cols>
    <col min="1" max="1" width="7" style="136" customWidth="1"/>
    <col min="2" max="2" width="24.28515625" style="136" customWidth="1"/>
    <col min="3" max="3" width="12.85546875" style="136" customWidth="1"/>
    <col min="4" max="4" width="20" style="136" customWidth="1"/>
    <col min="5" max="7" width="19.7109375" style="136" customWidth="1"/>
    <col min="8" max="8" width="24" style="136" customWidth="1"/>
  </cols>
  <sheetData>
    <row r="1" spans="1:9" ht="18.600000000000001" customHeight="1" thickBot="1">
      <c r="A1" s="182" t="s">
        <v>207</v>
      </c>
      <c r="B1" s="182"/>
      <c r="C1" s="182"/>
      <c r="D1" s="182"/>
      <c r="E1" s="182"/>
      <c r="F1" s="182"/>
      <c r="G1" s="182"/>
      <c r="H1" s="183" t="s">
        <v>52</v>
      </c>
      <c r="I1" s="42" t="s">
        <v>574</v>
      </c>
    </row>
    <row r="2" spans="1:9" ht="18.600000000000001" customHeight="1" thickBot="1">
      <c r="A2" s="184"/>
      <c r="B2" s="184"/>
      <c r="C2" s="184"/>
      <c r="D2" s="184"/>
      <c r="E2" s="184"/>
      <c r="F2" s="184"/>
      <c r="G2" s="184"/>
      <c r="H2" s="183" t="s">
        <v>284</v>
      </c>
      <c r="I2" s="559">
        <v>2014</v>
      </c>
    </row>
    <row r="3" spans="1:9" ht="45.6" customHeight="1" thickBot="1">
      <c r="A3" s="185" t="s">
        <v>1</v>
      </c>
      <c r="B3" s="189" t="s">
        <v>208</v>
      </c>
      <c r="C3" s="185" t="s">
        <v>243</v>
      </c>
      <c r="D3" s="185" t="s">
        <v>55</v>
      </c>
      <c r="E3" s="185" t="s">
        <v>245</v>
      </c>
      <c r="F3" s="190" t="s">
        <v>255</v>
      </c>
      <c r="G3" s="190" t="s">
        <v>246</v>
      </c>
      <c r="H3" s="185" t="s">
        <v>273</v>
      </c>
      <c r="I3" s="913" t="s">
        <v>336</v>
      </c>
    </row>
    <row r="4" spans="1:9" s="974" customFormat="1">
      <c r="A4" s="983" t="s">
        <v>365</v>
      </c>
      <c r="B4" s="985" t="s">
        <v>199</v>
      </c>
      <c r="C4" s="986" t="s">
        <v>1619</v>
      </c>
      <c r="D4" s="981" t="s">
        <v>61</v>
      </c>
      <c r="E4" s="980" t="s">
        <v>41</v>
      </c>
      <c r="F4" s="979" t="s">
        <v>1645</v>
      </c>
      <c r="G4" s="979" t="s">
        <v>1645</v>
      </c>
      <c r="H4" s="984" t="s">
        <v>1646</v>
      </c>
      <c r="I4" s="982"/>
    </row>
    <row r="5" spans="1:9" s="974" customFormat="1">
      <c r="A5" s="983" t="s">
        <v>365</v>
      </c>
      <c r="B5" s="985" t="s">
        <v>1641</v>
      </c>
      <c r="C5" s="986" t="s">
        <v>1619</v>
      </c>
      <c r="D5" s="981" t="s">
        <v>61</v>
      </c>
      <c r="E5" s="980" t="s">
        <v>41</v>
      </c>
      <c r="F5" s="979" t="s">
        <v>1645</v>
      </c>
      <c r="G5" s="979" t="s">
        <v>1645</v>
      </c>
      <c r="H5" s="984" t="s">
        <v>1646</v>
      </c>
      <c r="I5" s="982"/>
    </row>
    <row r="6" spans="1:9" s="974" customFormat="1">
      <c r="A6" s="983" t="s">
        <v>365</v>
      </c>
      <c r="B6" s="985" t="s">
        <v>60</v>
      </c>
      <c r="C6" s="986" t="s">
        <v>1619</v>
      </c>
      <c r="D6" s="981" t="s">
        <v>61</v>
      </c>
      <c r="E6" s="980" t="s">
        <v>41</v>
      </c>
      <c r="F6" s="979" t="s">
        <v>1645</v>
      </c>
      <c r="G6" s="979" t="s">
        <v>1645</v>
      </c>
      <c r="H6" s="984" t="s">
        <v>1646</v>
      </c>
      <c r="I6" s="982"/>
    </row>
    <row r="7" spans="1:9" s="974" customFormat="1">
      <c r="A7" s="983" t="s">
        <v>365</v>
      </c>
      <c r="B7" s="985" t="s">
        <v>1647</v>
      </c>
      <c r="C7" s="986" t="s">
        <v>1619</v>
      </c>
      <c r="D7" s="981" t="s">
        <v>61</v>
      </c>
      <c r="E7" s="980" t="s">
        <v>41</v>
      </c>
      <c r="F7" s="979" t="s">
        <v>1645</v>
      </c>
      <c r="G7" s="979" t="s">
        <v>1645</v>
      </c>
      <c r="H7" s="984" t="s">
        <v>1646</v>
      </c>
      <c r="I7" s="982"/>
    </row>
    <row r="8" spans="1:9" s="974" customFormat="1">
      <c r="A8" s="983" t="s">
        <v>365</v>
      </c>
      <c r="B8" s="985" t="s">
        <v>1594</v>
      </c>
      <c r="C8" s="986" t="s">
        <v>1619</v>
      </c>
      <c r="D8" s="981" t="s">
        <v>61</v>
      </c>
      <c r="E8" s="980" t="s">
        <v>41</v>
      </c>
      <c r="F8" s="979" t="s">
        <v>1645</v>
      </c>
      <c r="G8" s="979" t="s">
        <v>1645</v>
      </c>
      <c r="H8" s="984" t="s">
        <v>1646</v>
      </c>
      <c r="I8" s="982"/>
    </row>
    <row r="9" spans="1:9" s="974" customFormat="1">
      <c r="A9" s="983" t="s">
        <v>365</v>
      </c>
      <c r="B9" s="985" t="s">
        <v>200</v>
      </c>
      <c r="C9" s="986" t="s">
        <v>1619</v>
      </c>
      <c r="D9" s="981" t="s">
        <v>61</v>
      </c>
      <c r="E9" s="980" t="s">
        <v>41</v>
      </c>
      <c r="F9" s="979" t="s">
        <v>1645</v>
      </c>
      <c r="G9" s="979" t="s">
        <v>1645</v>
      </c>
      <c r="H9" s="984" t="s">
        <v>1646</v>
      </c>
      <c r="I9" s="982"/>
    </row>
    <row r="10" spans="1:9" s="974" customFormat="1">
      <c r="A10" s="983" t="s">
        <v>365</v>
      </c>
      <c r="B10" s="985" t="s">
        <v>1648</v>
      </c>
      <c r="C10" s="986" t="s">
        <v>1619</v>
      </c>
      <c r="D10" s="981" t="s">
        <v>61</v>
      </c>
      <c r="E10" s="980" t="s">
        <v>41</v>
      </c>
      <c r="F10" s="979" t="s">
        <v>1645</v>
      </c>
      <c r="G10" s="979" t="s">
        <v>1645</v>
      </c>
      <c r="H10" s="984" t="s">
        <v>1646</v>
      </c>
      <c r="I10" s="982"/>
    </row>
    <row r="11" spans="1:9" s="974" customFormat="1">
      <c r="A11" s="983" t="s">
        <v>365</v>
      </c>
      <c r="B11" s="985" t="s">
        <v>210</v>
      </c>
      <c r="C11" s="986" t="s">
        <v>1619</v>
      </c>
      <c r="D11" s="981" t="s">
        <v>61</v>
      </c>
      <c r="E11" s="980" t="s">
        <v>41</v>
      </c>
      <c r="F11" s="979" t="s">
        <v>1645</v>
      </c>
      <c r="G11" s="979" t="s">
        <v>1645</v>
      </c>
      <c r="H11" s="984" t="s">
        <v>1646</v>
      </c>
      <c r="I11" s="982"/>
    </row>
    <row r="12" spans="1:9" s="974" customFormat="1">
      <c r="A12" s="983" t="s">
        <v>365</v>
      </c>
      <c r="B12" s="985" t="s">
        <v>1627</v>
      </c>
      <c r="C12" s="986" t="s">
        <v>1619</v>
      </c>
      <c r="D12" s="981" t="s">
        <v>61</v>
      </c>
      <c r="E12" s="980" t="s">
        <v>41</v>
      </c>
      <c r="F12" s="979" t="s">
        <v>1645</v>
      </c>
      <c r="G12" s="979" t="s">
        <v>1645</v>
      </c>
      <c r="H12" s="984" t="s">
        <v>1646</v>
      </c>
      <c r="I12" s="982"/>
    </row>
    <row r="13" spans="1:9" s="974" customFormat="1">
      <c r="A13" s="983" t="s">
        <v>365</v>
      </c>
      <c r="B13" s="985" t="s">
        <v>1628</v>
      </c>
      <c r="C13" s="986" t="s">
        <v>1619</v>
      </c>
      <c r="D13" s="981" t="s">
        <v>61</v>
      </c>
      <c r="E13" s="980" t="s">
        <v>41</v>
      </c>
      <c r="F13" s="979" t="s">
        <v>1645</v>
      </c>
      <c r="G13" s="979" t="s">
        <v>1645</v>
      </c>
      <c r="H13" s="984" t="s">
        <v>1646</v>
      </c>
      <c r="I13" s="982"/>
    </row>
    <row r="14" spans="1:9" s="974" customFormat="1">
      <c r="A14" s="983" t="s">
        <v>365</v>
      </c>
      <c r="B14" s="985" t="s">
        <v>1629</v>
      </c>
      <c r="C14" s="986" t="s">
        <v>1619</v>
      </c>
      <c r="D14" s="981" t="s">
        <v>61</v>
      </c>
      <c r="E14" s="980" t="s">
        <v>41</v>
      </c>
      <c r="F14" s="979" t="s">
        <v>1645</v>
      </c>
      <c r="G14" s="979" t="s">
        <v>1645</v>
      </c>
      <c r="H14" s="984" t="s">
        <v>1646</v>
      </c>
      <c r="I14" s="982"/>
    </row>
    <row r="15" spans="1:9" s="974" customFormat="1">
      <c r="A15" s="983" t="s">
        <v>365</v>
      </c>
      <c r="B15" s="985" t="s">
        <v>1630</v>
      </c>
      <c r="C15" s="986" t="s">
        <v>1619</v>
      </c>
      <c r="D15" s="981" t="s">
        <v>209</v>
      </c>
      <c r="E15" s="980" t="s">
        <v>41</v>
      </c>
      <c r="F15" s="979" t="s">
        <v>1645</v>
      </c>
      <c r="G15" s="979" t="s">
        <v>1645</v>
      </c>
      <c r="H15" s="984" t="s">
        <v>1646</v>
      </c>
      <c r="I15" s="982"/>
    </row>
    <row r="16" spans="1:9" s="974" customFormat="1">
      <c r="A16" s="983" t="s">
        <v>365</v>
      </c>
      <c r="B16" s="985" t="s">
        <v>1631</v>
      </c>
      <c r="C16" s="986" t="s">
        <v>1619</v>
      </c>
      <c r="D16" s="981" t="s">
        <v>209</v>
      </c>
      <c r="E16" s="980" t="s">
        <v>41</v>
      </c>
      <c r="F16" s="979" t="s">
        <v>1645</v>
      </c>
      <c r="G16" s="979" t="s">
        <v>1645</v>
      </c>
      <c r="H16" s="984" t="s">
        <v>1646</v>
      </c>
      <c r="I16" s="982"/>
    </row>
    <row r="17" spans="1:9" s="974" customFormat="1">
      <c r="A17" s="983" t="s">
        <v>365</v>
      </c>
      <c r="B17" s="985" t="s">
        <v>1649</v>
      </c>
      <c r="C17" s="986" t="s">
        <v>1619</v>
      </c>
      <c r="D17" s="981" t="s">
        <v>209</v>
      </c>
      <c r="E17" s="980" t="s">
        <v>41</v>
      </c>
      <c r="F17" s="979" t="s">
        <v>1645</v>
      </c>
      <c r="G17" s="979" t="s">
        <v>1645</v>
      </c>
      <c r="H17" s="984" t="s">
        <v>1646</v>
      </c>
      <c r="I17" s="982"/>
    </row>
    <row r="18" spans="1:9" s="974" customFormat="1">
      <c r="A18" s="983" t="s">
        <v>365</v>
      </c>
      <c r="B18" s="985" t="s">
        <v>1637</v>
      </c>
      <c r="C18" s="986" t="s">
        <v>1619</v>
      </c>
      <c r="D18" s="981" t="s">
        <v>61</v>
      </c>
      <c r="E18" s="980" t="s">
        <v>41</v>
      </c>
      <c r="F18" s="979" t="s">
        <v>1645</v>
      </c>
      <c r="G18" s="979" t="s">
        <v>1645</v>
      </c>
      <c r="H18" s="984" t="s">
        <v>1646</v>
      </c>
      <c r="I18" s="982"/>
    </row>
    <row r="19" spans="1:9" s="974" customFormat="1">
      <c r="A19" s="983" t="s">
        <v>365</v>
      </c>
      <c r="B19" s="985" t="s">
        <v>1600</v>
      </c>
      <c r="C19" s="986" t="s">
        <v>1619</v>
      </c>
      <c r="D19" s="981" t="s">
        <v>61</v>
      </c>
      <c r="E19" s="980" t="s">
        <v>41</v>
      </c>
      <c r="F19" s="979" t="s">
        <v>1645</v>
      </c>
      <c r="G19" s="979" t="s">
        <v>1645</v>
      </c>
      <c r="H19" s="984" t="s">
        <v>1646</v>
      </c>
      <c r="I19" s="982"/>
    </row>
    <row r="20" spans="1:9" s="974" customFormat="1">
      <c r="A20" s="983" t="s">
        <v>365</v>
      </c>
      <c r="B20" s="985" t="s">
        <v>1638</v>
      </c>
      <c r="C20" s="986" t="s">
        <v>1619</v>
      </c>
      <c r="D20" s="981" t="s">
        <v>61</v>
      </c>
      <c r="E20" s="980" t="s">
        <v>41</v>
      </c>
      <c r="F20" s="979" t="s">
        <v>1645</v>
      </c>
      <c r="G20" s="979" t="s">
        <v>1645</v>
      </c>
      <c r="H20" s="984" t="s">
        <v>1646</v>
      </c>
      <c r="I20" s="982"/>
    </row>
    <row r="21" spans="1:9" s="974" customFormat="1">
      <c r="A21" s="983" t="s">
        <v>365</v>
      </c>
      <c r="B21" s="985" t="s">
        <v>199</v>
      </c>
      <c r="C21" s="986" t="s">
        <v>1619</v>
      </c>
      <c r="D21" s="981" t="s">
        <v>61</v>
      </c>
      <c r="E21" s="980" t="s">
        <v>42</v>
      </c>
      <c r="F21" s="979" t="s">
        <v>1650</v>
      </c>
      <c r="G21" s="979" t="s">
        <v>1645</v>
      </c>
      <c r="H21" s="984" t="s">
        <v>1651</v>
      </c>
      <c r="I21" s="982"/>
    </row>
    <row r="22" spans="1:9" s="974" customFormat="1">
      <c r="A22" s="983" t="s">
        <v>365</v>
      </c>
      <c r="B22" s="985" t="s">
        <v>1641</v>
      </c>
      <c r="C22" s="986" t="s">
        <v>1619</v>
      </c>
      <c r="D22" s="981" t="s">
        <v>61</v>
      </c>
      <c r="E22" s="980" t="s">
        <v>42</v>
      </c>
      <c r="F22" s="979" t="s">
        <v>1650</v>
      </c>
      <c r="G22" s="979" t="s">
        <v>1645</v>
      </c>
      <c r="H22" s="984" t="s">
        <v>1651</v>
      </c>
      <c r="I22" s="982"/>
    </row>
    <row r="23" spans="1:9" s="974" customFormat="1">
      <c r="A23" s="983" t="s">
        <v>365</v>
      </c>
      <c r="B23" s="985" t="s">
        <v>60</v>
      </c>
      <c r="C23" s="986" t="s">
        <v>1619</v>
      </c>
      <c r="D23" s="981" t="s">
        <v>61</v>
      </c>
      <c r="E23" s="980" t="s">
        <v>42</v>
      </c>
      <c r="F23" s="979" t="s">
        <v>1650</v>
      </c>
      <c r="G23" s="979" t="s">
        <v>1645</v>
      </c>
      <c r="H23" s="984" t="s">
        <v>1651</v>
      </c>
      <c r="I23" s="982"/>
    </row>
    <row r="24" spans="1:9" s="974" customFormat="1">
      <c r="A24" s="983" t="s">
        <v>365</v>
      </c>
      <c r="B24" s="985" t="s">
        <v>1647</v>
      </c>
      <c r="C24" s="986" t="s">
        <v>1619</v>
      </c>
      <c r="D24" s="981" t="s">
        <v>61</v>
      </c>
      <c r="E24" s="980" t="s">
        <v>42</v>
      </c>
      <c r="F24" s="979" t="s">
        <v>1650</v>
      </c>
      <c r="G24" s="979" t="s">
        <v>1645</v>
      </c>
      <c r="H24" s="984" t="s">
        <v>1651</v>
      </c>
      <c r="I24" s="982"/>
    </row>
    <row r="25" spans="1:9" s="974" customFormat="1">
      <c r="A25" s="983" t="s">
        <v>365</v>
      </c>
      <c r="B25" s="985" t="s">
        <v>1594</v>
      </c>
      <c r="C25" s="986" t="s">
        <v>1619</v>
      </c>
      <c r="D25" s="981" t="s">
        <v>61</v>
      </c>
      <c r="E25" s="980" t="s">
        <v>42</v>
      </c>
      <c r="F25" s="979" t="s">
        <v>1650</v>
      </c>
      <c r="G25" s="979" t="s">
        <v>1645</v>
      </c>
      <c r="H25" s="984" t="s">
        <v>1651</v>
      </c>
      <c r="I25" s="982"/>
    </row>
    <row r="26" spans="1:9" s="974" customFormat="1">
      <c r="A26" s="983" t="s">
        <v>365</v>
      </c>
      <c r="B26" s="985" t="s">
        <v>200</v>
      </c>
      <c r="C26" s="986" t="s">
        <v>1619</v>
      </c>
      <c r="D26" s="981" t="s">
        <v>61</v>
      </c>
      <c r="E26" s="980" t="s">
        <v>42</v>
      </c>
      <c r="F26" s="979" t="s">
        <v>1650</v>
      </c>
      <c r="G26" s="979" t="s">
        <v>1645</v>
      </c>
      <c r="H26" s="984" t="s">
        <v>1651</v>
      </c>
      <c r="I26" s="982"/>
    </row>
    <row r="27" spans="1:9" s="974" customFormat="1">
      <c r="A27" s="983" t="s">
        <v>365</v>
      </c>
      <c r="B27" s="985" t="s">
        <v>1648</v>
      </c>
      <c r="C27" s="986" t="s">
        <v>1619</v>
      </c>
      <c r="D27" s="981" t="s">
        <v>61</v>
      </c>
      <c r="E27" s="980" t="s">
        <v>42</v>
      </c>
      <c r="F27" s="979" t="s">
        <v>1650</v>
      </c>
      <c r="G27" s="979" t="s">
        <v>1645</v>
      </c>
      <c r="H27" s="984" t="s">
        <v>1651</v>
      </c>
      <c r="I27" s="982"/>
    </row>
    <row r="28" spans="1:9" s="974" customFormat="1">
      <c r="A28" s="983" t="s">
        <v>365</v>
      </c>
      <c r="B28" s="985" t="s">
        <v>210</v>
      </c>
      <c r="C28" s="986" t="s">
        <v>1619</v>
      </c>
      <c r="D28" s="981" t="s">
        <v>61</v>
      </c>
      <c r="E28" s="980" t="s">
        <v>42</v>
      </c>
      <c r="F28" s="979" t="s">
        <v>1650</v>
      </c>
      <c r="G28" s="979" t="s">
        <v>1645</v>
      </c>
      <c r="H28" s="984" t="s">
        <v>1651</v>
      </c>
      <c r="I28" s="982"/>
    </row>
    <row r="29" spans="1:9" s="974" customFormat="1">
      <c r="A29" s="983" t="s">
        <v>365</v>
      </c>
      <c r="B29" s="985" t="s">
        <v>1627</v>
      </c>
      <c r="C29" s="986" t="s">
        <v>1619</v>
      </c>
      <c r="D29" s="981" t="s">
        <v>61</v>
      </c>
      <c r="E29" s="980" t="s">
        <v>42</v>
      </c>
      <c r="F29" s="979" t="s">
        <v>1650</v>
      </c>
      <c r="G29" s="979" t="s">
        <v>1645</v>
      </c>
      <c r="H29" s="984" t="s">
        <v>1651</v>
      </c>
      <c r="I29" s="982"/>
    </row>
    <row r="30" spans="1:9" s="974" customFormat="1">
      <c r="A30" s="983" t="s">
        <v>365</v>
      </c>
      <c r="B30" s="985" t="s">
        <v>1628</v>
      </c>
      <c r="C30" s="986" t="s">
        <v>1619</v>
      </c>
      <c r="D30" s="981" t="s">
        <v>61</v>
      </c>
      <c r="E30" s="980" t="s">
        <v>42</v>
      </c>
      <c r="F30" s="979" t="s">
        <v>1650</v>
      </c>
      <c r="G30" s="979" t="s">
        <v>1645</v>
      </c>
      <c r="H30" s="984" t="s">
        <v>1651</v>
      </c>
      <c r="I30" s="982"/>
    </row>
    <row r="31" spans="1:9" s="974" customFormat="1">
      <c r="A31" s="983" t="s">
        <v>365</v>
      </c>
      <c r="B31" s="985" t="s">
        <v>1629</v>
      </c>
      <c r="C31" s="986" t="s">
        <v>1619</v>
      </c>
      <c r="D31" s="981" t="s">
        <v>61</v>
      </c>
      <c r="E31" s="980" t="s">
        <v>42</v>
      </c>
      <c r="F31" s="979" t="s">
        <v>1650</v>
      </c>
      <c r="G31" s="979" t="s">
        <v>1645</v>
      </c>
      <c r="H31" s="984" t="s">
        <v>1651</v>
      </c>
      <c r="I31" s="982"/>
    </row>
    <row r="32" spans="1:9" s="974" customFormat="1">
      <c r="A32" s="983" t="s">
        <v>365</v>
      </c>
      <c r="B32" s="985" t="s">
        <v>1630</v>
      </c>
      <c r="C32" s="986" t="s">
        <v>1619</v>
      </c>
      <c r="D32" s="981" t="s">
        <v>209</v>
      </c>
      <c r="E32" s="980" t="s">
        <v>42</v>
      </c>
      <c r="F32" s="979" t="s">
        <v>1650</v>
      </c>
      <c r="G32" s="979" t="s">
        <v>1645</v>
      </c>
      <c r="H32" s="984" t="s">
        <v>1651</v>
      </c>
      <c r="I32" s="982"/>
    </row>
    <row r="33" spans="1:9" s="974" customFormat="1">
      <c r="A33" s="983" t="s">
        <v>365</v>
      </c>
      <c r="B33" s="985" t="s">
        <v>1631</v>
      </c>
      <c r="C33" s="986" t="s">
        <v>1619</v>
      </c>
      <c r="D33" s="981" t="s">
        <v>209</v>
      </c>
      <c r="E33" s="980" t="s">
        <v>42</v>
      </c>
      <c r="F33" s="979" t="s">
        <v>1650</v>
      </c>
      <c r="G33" s="979" t="s">
        <v>1645</v>
      </c>
      <c r="H33" s="984" t="s">
        <v>1651</v>
      </c>
      <c r="I33" s="982"/>
    </row>
    <row r="34" spans="1:9" s="974" customFormat="1">
      <c r="A34" s="983" t="s">
        <v>365</v>
      </c>
      <c r="B34" s="985" t="s">
        <v>1649</v>
      </c>
      <c r="C34" s="986" t="s">
        <v>1619</v>
      </c>
      <c r="D34" s="981" t="s">
        <v>209</v>
      </c>
      <c r="E34" s="980" t="s">
        <v>42</v>
      </c>
      <c r="F34" s="979" t="s">
        <v>1650</v>
      </c>
      <c r="G34" s="979" t="s">
        <v>1645</v>
      </c>
      <c r="H34" s="984" t="s">
        <v>1651</v>
      </c>
      <c r="I34" s="982"/>
    </row>
    <row r="35" spans="1:9" s="974" customFormat="1">
      <c r="A35" s="983" t="s">
        <v>365</v>
      </c>
      <c r="B35" s="985" t="s">
        <v>1637</v>
      </c>
      <c r="C35" s="986" t="s">
        <v>1619</v>
      </c>
      <c r="D35" s="981" t="s">
        <v>61</v>
      </c>
      <c r="E35" s="980" t="s">
        <v>42</v>
      </c>
      <c r="F35" s="979" t="s">
        <v>1650</v>
      </c>
      <c r="G35" s="979" t="s">
        <v>1645</v>
      </c>
      <c r="H35" s="984" t="s">
        <v>1651</v>
      </c>
      <c r="I35" s="982"/>
    </row>
    <row r="36" spans="1:9" s="974" customFormat="1">
      <c r="A36" s="983" t="s">
        <v>365</v>
      </c>
      <c r="B36" s="985" t="s">
        <v>1600</v>
      </c>
      <c r="C36" s="986" t="s">
        <v>1619</v>
      </c>
      <c r="D36" s="981" t="s">
        <v>61</v>
      </c>
      <c r="E36" s="980" t="s">
        <v>42</v>
      </c>
      <c r="F36" s="979" t="s">
        <v>1650</v>
      </c>
      <c r="G36" s="979" t="s">
        <v>1645</v>
      </c>
      <c r="H36" s="984" t="s">
        <v>1651</v>
      </c>
      <c r="I36" s="982"/>
    </row>
    <row r="37" spans="1:9" s="974" customFormat="1">
      <c r="A37" s="983" t="s">
        <v>365</v>
      </c>
      <c r="B37" s="985" t="s">
        <v>1638</v>
      </c>
      <c r="C37" s="986" t="s">
        <v>1619</v>
      </c>
      <c r="D37" s="981" t="s">
        <v>61</v>
      </c>
      <c r="E37" s="980" t="s">
        <v>42</v>
      </c>
      <c r="F37" s="979" t="s">
        <v>1650</v>
      </c>
      <c r="G37" s="979" t="s">
        <v>1645</v>
      </c>
      <c r="H37" s="984" t="s">
        <v>1651</v>
      </c>
      <c r="I37" s="982"/>
    </row>
    <row r="38" spans="1:9" ht="14.45" customHeight="1">
      <c r="A38" s="187" t="s">
        <v>274</v>
      </c>
      <c r="B38" s="188"/>
      <c r="C38" s="188"/>
      <c r="D38" s="188"/>
      <c r="E38" s="188"/>
      <c r="F38" s="188"/>
      <c r="G38" s="188"/>
      <c r="H38" s="116"/>
      <c r="I38" s="195"/>
    </row>
    <row r="39" spans="1:9">
      <c r="A39" s="187" t="s">
        <v>421</v>
      </c>
      <c r="I39" s="195"/>
    </row>
    <row r="40" spans="1:9" ht="74.099999999999994" customHeight="1">
      <c r="C40" s="259"/>
    </row>
  </sheetData>
  <pageMargins left="0.70866141732283472" right="0.70866141732283472" top="0.78740157480314965" bottom="0.78740157480314965" header="0.51181102362204722" footer="0.51181102362204722"/>
  <pageSetup paperSize="9" scale="76" firstPageNumber="0" orientation="landscape"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dimension ref="A1:I39"/>
  <sheetViews>
    <sheetView tabSelected="1" zoomScaleNormal="100" zoomScaleSheetLayoutView="100" workbookViewId="0">
      <selection activeCell="G33" sqref="G33"/>
    </sheetView>
  </sheetViews>
  <sheetFormatPr defaultColWidth="11.42578125" defaultRowHeight="12.75"/>
  <cols>
    <col min="1" max="1" width="10.42578125" style="22" customWidth="1"/>
    <col min="2" max="2" width="34.28515625" style="39" customWidth="1"/>
    <col min="3" max="3" width="12.7109375" style="1" customWidth="1"/>
    <col min="4" max="4" width="42.140625" style="1" customWidth="1"/>
    <col min="5" max="5" width="60.7109375" style="1" bestFit="1" customWidth="1"/>
    <col min="6" max="6" width="12.85546875" style="1" customWidth="1"/>
    <col min="7" max="7" width="15.42578125" style="1" customWidth="1"/>
    <col min="8" max="8" width="20" style="1" customWidth="1"/>
    <col min="9" max="9" width="35.42578125" style="40" bestFit="1" customWidth="1"/>
  </cols>
  <sheetData>
    <row r="1" spans="1:9" ht="16.5" customHeight="1" thickBot="1">
      <c r="A1" s="43" t="s">
        <v>211</v>
      </c>
      <c r="B1" s="43"/>
      <c r="C1" s="43"/>
      <c r="D1" s="43"/>
      <c r="E1" s="43"/>
      <c r="F1" s="43"/>
      <c r="G1" s="307" t="s">
        <v>52</v>
      </c>
      <c r="H1" s="560" t="s">
        <v>574</v>
      </c>
    </row>
    <row r="2" spans="1:9" ht="15.75" customHeight="1" thickBot="1">
      <c r="A2" s="93"/>
      <c r="B2" s="44"/>
      <c r="C2" s="44"/>
      <c r="D2" s="44"/>
      <c r="E2" s="44"/>
      <c r="F2" s="44"/>
      <c r="G2" s="307" t="s">
        <v>284</v>
      </c>
      <c r="H2" s="561">
        <v>2014</v>
      </c>
    </row>
    <row r="3" spans="1:9" ht="39" thickBot="1">
      <c r="A3" s="3" t="s">
        <v>1</v>
      </c>
      <c r="B3" s="306" t="s">
        <v>10</v>
      </c>
      <c r="C3" s="3" t="s">
        <v>212</v>
      </c>
      <c r="D3" s="3" t="s">
        <v>213</v>
      </c>
      <c r="E3" s="3" t="s">
        <v>214</v>
      </c>
      <c r="F3" s="3" t="s">
        <v>215</v>
      </c>
      <c r="G3" s="122" t="s">
        <v>216</v>
      </c>
      <c r="H3" s="129" t="s">
        <v>217</v>
      </c>
      <c r="I3" s="260" t="s">
        <v>336</v>
      </c>
    </row>
    <row r="4" spans="1:9" s="125" customFormat="1">
      <c r="A4" s="562" t="s">
        <v>365</v>
      </c>
      <c r="B4" s="563" t="s">
        <v>21</v>
      </c>
      <c r="C4" s="811">
        <v>1</v>
      </c>
      <c r="D4" s="826" t="s">
        <v>1522</v>
      </c>
      <c r="E4" s="826" t="s">
        <v>1523</v>
      </c>
      <c r="F4" s="828" t="s">
        <v>69</v>
      </c>
      <c r="G4" s="565" t="s">
        <v>1528</v>
      </c>
      <c r="H4" s="565" t="s">
        <v>1509</v>
      </c>
      <c r="I4" s="790" t="s">
        <v>1529</v>
      </c>
    </row>
    <row r="5" spans="1:9" s="125" customFormat="1">
      <c r="A5" s="562" t="s">
        <v>365</v>
      </c>
      <c r="B5" s="563" t="s">
        <v>21</v>
      </c>
      <c r="C5" s="811">
        <v>2</v>
      </c>
      <c r="D5" s="827" t="s">
        <v>1524</v>
      </c>
      <c r="E5" s="827" t="s">
        <v>1523</v>
      </c>
      <c r="F5" s="829" t="s">
        <v>69</v>
      </c>
      <c r="G5" s="565" t="s">
        <v>1528</v>
      </c>
      <c r="H5" s="565" t="s">
        <v>1509</v>
      </c>
      <c r="I5" s="790" t="s">
        <v>1529</v>
      </c>
    </row>
    <row r="6" spans="1:9" s="125" customFormat="1">
      <c r="A6" s="562" t="s">
        <v>365</v>
      </c>
      <c r="B6" s="563" t="s">
        <v>21</v>
      </c>
      <c r="C6" s="811">
        <v>3</v>
      </c>
      <c r="D6" s="827" t="s">
        <v>1525</v>
      </c>
      <c r="E6" s="827" t="s">
        <v>1523</v>
      </c>
      <c r="F6" s="829" t="s">
        <v>69</v>
      </c>
      <c r="G6" s="565" t="s">
        <v>1528</v>
      </c>
      <c r="H6" s="565" t="s">
        <v>1509</v>
      </c>
      <c r="I6" s="790" t="s">
        <v>1529</v>
      </c>
    </row>
    <row r="7" spans="1:9" s="125" customFormat="1">
      <c r="A7" s="562" t="s">
        <v>365</v>
      </c>
      <c r="B7" s="563" t="s">
        <v>21</v>
      </c>
      <c r="C7" s="811">
        <v>4</v>
      </c>
      <c r="D7" s="827" t="s">
        <v>1526</v>
      </c>
      <c r="E7" s="827" t="s">
        <v>1527</v>
      </c>
      <c r="F7" s="829" t="s">
        <v>69</v>
      </c>
      <c r="G7" s="565" t="s">
        <v>1528</v>
      </c>
      <c r="H7" s="565" t="s">
        <v>1509</v>
      </c>
      <c r="I7" s="790" t="s">
        <v>1529</v>
      </c>
    </row>
    <row r="8" spans="1:9" s="125" customFormat="1">
      <c r="A8" s="562" t="s">
        <v>365</v>
      </c>
      <c r="B8" s="563" t="s">
        <v>21</v>
      </c>
      <c r="C8" s="562">
        <v>5</v>
      </c>
      <c r="D8" s="452" t="s">
        <v>1218</v>
      </c>
      <c r="E8" s="726" t="s">
        <v>218</v>
      </c>
      <c r="F8" s="727" t="s">
        <v>69</v>
      </c>
      <c r="G8" s="564" t="s">
        <v>1219</v>
      </c>
      <c r="H8" s="564" t="s">
        <v>1220</v>
      </c>
      <c r="I8" s="261"/>
    </row>
    <row r="9" spans="1:9" s="125" customFormat="1">
      <c r="A9" s="562" t="s">
        <v>365</v>
      </c>
      <c r="B9" s="563" t="s">
        <v>21</v>
      </c>
      <c r="C9" s="562">
        <v>6</v>
      </c>
      <c r="D9" s="825" t="s">
        <v>1521</v>
      </c>
      <c r="E9" s="726" t="s">
        <v>218</v>
      </c>
      <c r="F9" s="727" t="s">
        <v>69</v>
      </c>
      <c r="G9" s="565" t="s">
        <v>1219</v>
      </c>
      <c r="H9" s="565" t="s">
        <v>1220</v>
      </c>
      <c r="I9" s="239"/>
    </row>
    <row r="10" spans="1:9" s="125" customFormat="1">
      <c r="A10" s="562" t="s">
        <v>365</v>
      </c>
      <c r="B10" s="563" t="s">
        <v>21</v>
      </c>
      <c r="C10" s="562">
        <v>7</v>
      </c>
      <c r="D10" s="728" t="s">
        <v>1221</v>
      </c>
      <c r="E10" s="726" t="s">
        <v>218</v>
      </c>
      <c r="F10" s="727" t="s">
        <v>69</v>
      </c>
      <c r="G10" s="565" t="s">
        <v>1219</v>
      </c>
      <c r="H10" s="565" t="s">
        <v>1220</v>
      </c>
      <c r="I10" s="239"/>
    </row>
    <row r="11" spans="1:9" s="125" customFormat="1" ht="25.5">
      <c r="A11" s="562" t="s">
        <v>365</v>
      </c>
      <c r="B11" s="563" t="s">
        <v>21</v>
      </c>
      <c r="C11" s="562">
        <v>8</v>
      </c>
      <c r="D11" s="405" t="s">
        <v>219</v>
      </c>
      <c r="E11" s="405" t="s">
        <v>1425</v>
      </c>
      <c r="F11" s="727" t="s">
        <v>69</v>
      </c>
      <c r="G11" s="903">
        <v>42155</v>
      </c>
      <c r="H11" s="565" t="s">
        <v>1509</v>
      </c>
      <c r="I11" s="240"/>
    </row>
    <row r="12" spans="1:9" s="125" customFormat="1">
      <c r="A12" s="562" t="s">
        <v>365</v>
      </c>
      <c r="B12" s="391" t="s">
        <v>23</v>
      </c>
      <c r="C12" s="562">
        <v>9</v>
      </c>
      <c r="D12" s="728" t="s">
        <v>220</v>
      </c>
      <c r="E12" s="726" t="s">
        <v>221</v>
      </c>
      <c r="F12" s="727" t="s">
        <v>69</v>
      </c>
      <c r="G12" s="903">
        <v>42155</v>
      </c>
      <c r="H12" s="565" t="s">
        <v>1509</v>
      </c>
      <c r="I12" s="240"/>
    </row>
    <row r="13" spans="1:9" s="125" customFormat="1">
      <c r="A13" s="562" t="s">
        <v>365</v>
      </c>
      <c r="B13" s="391" t="s">
        <v>23</v>
      </c>
      <c r="C13" s="811">
        <v>1</v>
      </c>
      <c r="D13" s="826" t="s">
        <v>1522</v>
      </c>
      <c r="E13" s="826" t="s">
        <v>1523</v>
      </c>
      <c r="F13" s="828" t="s">
        <v>69</v>
      </c>
      <c r="G13" s="565" t="s">
        <v>1528</v>
      </c>
      <c r="H13" s="565" t="s">
        <v>1509</v>
      </c>
      <c r="I13" s="790" t="s">
        <v>1529</v>
      </c>
    </row>
    <row r="14" spans="1:9" s="125" customFormat="1">
      <c r="A14" s="562" t="s">
        <v>365</v>
      </c>
      <c r="B14" s="391" t="s">
        <v>23</v>
      </c>
      <c r="C14" s="811">
        <v>2</v>
      </c>
      <c r="D14" s="827" t="s">
        <v>1524</v>
      </c>
      <c r="E14" s="827" t="s">
        <v>1523</v>
      </c>
      <c r="F14" s="829" t="s">
        <v>69</v>
      </c>
      <c r="G14" s="565" t="s">
        <v>1528</v>
      </c>
      <c r="H14" s="565" t="s">
        <v>1509</v>
      </c>
      <c r="I14" s="790" t="s">
        <v>1529</v>
      </c>
    </row>
    <row r="15" spans="1:9" s="125" customFormat="1">
      <c r="A15" s="562" t="s">
        <v>365</v>
      </c>
      <c r="B15" s="391" t="s">
        <v>23</v>
      </c>
      <c r="C15" s="811">
        <v>3</v>
      </c>
      <c r="D15" s="827" t="s">
        <v>1525</v>
      </c>
      <c r="E15" s="827" t="s">
        <v>1523</v>
      </c>
      <c r="F15" s="829" t="s">
        <v>69</v>
      </c>
      <c r="G15" s="565" t="s">
        <v>1528</v>
      </c>
      <c r="H15" s="565" t="s">
        <v>1509</v>
      </c>
      <c r="I15" s="790" t="s">
        <v>1529</v>
      </c>
    </row>
    <row r="16" spans="1:9" s="125" customFormat="1">
      <c r="A16" s="562" t="s">
        <v>365</v>
      </c>
      <c r="B16" s="391" t="s">
        <v>23</v>
      </c>
      <c r="C16" s="811">
        <v>4</v>
      </c>
      <c r="D16" s="827" t="s">
        <v>1526</v>
      </c>
      <c r="E16" s="827" t="s">
        <v>1527</v>
      </c>
      <c r="F16" s="829" t="s">
        <v>69</v>
      </c>
      <c r="G16" s="565" t="s">
        <v>1528</v>
      </c>
      <c r="H16" s="565" t="s">
        <v>1509</v>
      </c>
      <c r="I16" s="790" t="s">
        <v>1529</v>
      </c>
    </row>
    <row r="17" spans="1:9" s="125" customFormat="1">
      <c r="A17" s="562" t="s">
        <v>365</v>
      </c>
      <c r="B17" s="391" t="s">
        <v>23</v>
      </c>
      <c r="C17" s="562">
        <v>5</v>
      </c>
      <c r="D17" s="452" t="s">
        <v>1218</v>
      </c>
      <c r="E17" s="726" t="s">
        <v>218</v>
      </c>
      <c r="F17" s="727" t="s">
        <v>69</v>
      </c>
      <c r="G17" s="565" t="s">
        <v>1219</v>
      </c>
      <c r="H17" s="564" t="s">
        <v>1220</v>
      </c>
      <c r="I17" s="240"/>
    </row>
    <row r="18" spans="1:9" s="125" customFormat="1">
      <c r="A18" s="562" t="s">
        <v>365</v>
      </c>
      <c r="B18" s="391" t="s">
        <v>23</v>
      </c>
      <c r="C18" s="562">
        <v>6</v>
      </c>
      <c r="D18" s="825" t="s">
        <v>1521</v>
      </c>
      <c r="E18" s="726" t="s">
        <v>218</v>
      </c>
      <c r="F18" s="727" t="s">
        <v>69</v>
      </c>
      <c r="G18" s="565" t="s">
        <v>1219</v>
      </c>
      <c r="H18" s="565" t="s">
        <v>1220</v>
      </c>
      <c r="I18" s="240"/>
    </row>
    <row r="19" spans="1:9" s="125" customFormat="1">
      <c r="A19" s="562" t="s">
        <v>365</v>
      </c>
      <c r="B19" s="391" t="s">
        <v>23</v>
      </c>
      <c r="C19" s="562">
        <v>7</v>
      </c>
      <c r="D19" s="728" t="s">
        <v>1221</v>
      </c>
      <c r="E19" s="726" t="s">
        <v>218</v>
      </c>
      <c r="F19" s="727" t="s">
        <v>69</v>
      </c>
      <c r="G19" s="565" t="s">
        <v>1219</v>
      </c>
      <c r="H19" s="565" t="s">
        <v>1220</v>
      </c>
      <c r="I19" s="240"/>
    </row>
    <row r="20" spans="1:9" s="125" customFormat="1" ht="25.5">
      <c r="A20" s="562" t="s">
        <v>365</v>
      </c>
      <c r="B20" s="391" t="s">
        <v>23</v>
      </c>
      <c r="C20" s="562">
        <v>8</v>
      </c>
      <c r="D20" s="726" t="s">
        <v>219</v>
      </c>
      <c r="E20" s="405" t="s">
        <v>1425</v>
      </c>
      <c r="F20" s="727" t="s">
        <v>69</v>
      </c>
      <c r="G20" s="903">
        <v>42155</v>
      </c>
      <c r="H20" s="565" t="s">
        <v>1509</v>
      </c>
      <c r="I20" s="240"/>
    </row>
    <row r="21" spans="1:9" s="125" customFormat="1">
      <c r="A21" s="562" t="s">
        <v>365</v>
      </c>
      <c r="B21" s="391" t="s">
        <v>23</v>
      </c>
      <c r="C21" s="562">
        <v>9</v>
      </c>
      <c r="D21" s="728" t="s">
        <v>220</v>
      </c>
      <c r="E21" s="726" t="s">
        <v>221</v>
      </c>
      <c r="F21" s="727" t="s">
        <v>69</v>
      </c>
      <c r="G21" s="903">
        <v>42155</v>
      </c>
      <c r="H21" s="565" t="s">
        <v>1509</v>
      </c>
      <c r="I21" s="240"/>
    </row>
    <row r="22" spans="1:9" s="125" customFormat="1">
      <c r="A22" s="562" t="s">
        <v>365</v>
      </c>
      <c r="B22" s="604" t="s">
        <v>1345</v>
      </c>
      <c r="C22" s="811">
        <v>1</v>
      </c>
      <c r="D22" s="826" t="s">
        <v>1522</v>
      </c>
      <c r="E22" s="826" t="s">
        <v>1523</v>
      </c>
      <c r="F22" s="828" t="s">
        <v>1579</v>
      </c>
      <c r="G22" s="565"/>
      <c r="H22" s="565"/>
      <c r="I22" s="790"/>
    </row>
    <row r="23" spans="1:9" s="125" customFormat="1">
      <c r="A23" s="562" t="s">
        <v>365</v>
      </c>
      <c r="B23" s="604" t="s">
        <v>1345</v>
      </c>
      <c r="C23" s="811">
        <v>2</v>
      </c>
      <c r="D23" s="827" t="s">
        <v>1524</v>
      </c>
      <c r="E23" s="827" t="s">
        <v>1523</v>
      </c>
      <c r="F23" s="829" t="s">
        <v>1579</v>
      </c>
      <c r="G23" s="565"/>
      <c r="H23" s="565"/>
      <c r="I23" s="790"/>
    </row>
    <row r="24" spans="1:9" s="125" customFormat="1">
      <c r="A24" s="562" t="s">
        <v>365</v>
      </c>
      <c r="B24" s="604" t="s">
        <v>1345</v>
      </c>
      <c r="C24" s="811">
        <v>3</v>
      </c>
      <c r="D24" s="827" t="s">
        <v>1525</v>
      </c>
      <c r="E24" s="827" t="s">
        <v>1523</v>
      </c>
      <c r="F24" s="829" t="s">
        <v>1579</v>
      </c>
      <c r="G24" s="565"/>
      <c r="H24" s="565"/>
      <c r="I24" s="790"/>
    </row>
    <row r="25" spans="1:9" s="125" customFormat="1">
      <c r="A25" s="562" t="s">
        <v>365</v>
      </c>
      <c r="B25" s="604" t="s">
        <v>1345</v>
      </c>
      <c r="C25" s="811">
        <v>4</v>
      </c>
      <c r="D25" s="827" t="s">
        <v>1526</v>
      </c>
      <c r="E25" s="827" t="s">
        <v>1527</v>
      </c>
      <c r="F25" s="829" t="s">
        <v>1579</v>
      </c>
      <c r="G25" s="565"/>
      <c r="H25" s="565"/>
      <c r="I25" s="790"/>
    </row>
    <row r="26" spans="1:9" s="125" customFormat="1">
      <c r="A26" s="562" t="s">
        <v>365</v>
      </c>
      <c r="B26" s="604" t="s">
        <v>1345</v>
      </c>
      <c r="C26" s="562">
        <v>5</v>
      </c>
      <c r="D26" s="452" t="s">
        <v>1218</v>
      </c>
      <c r="E26" s="726" t="s">
        <v>218</v>
      </c>
      <c r="F26" s="727" t="s">
        <v>69</v>
      </c>
      <c r="G26" s="565" t="s">
        <v>1219</v>
      </c>
      <c r="H26" s="564" t="s">
        <v>1220</v>
      </c>
      <c r="I26" s="240"/>
    </row>
    <row r="27" spans="1:9" s="125" customFormat="1">
      <c r="A27" s="562" t="s">
        <v>365</v>
      </c>
      <c r="B27" s="604" t="s">
        <v>1345</v>
      </c>
      <c r="C27" s="562">
        <v>6</v>
      </c>
      <c r="D27" s="825" t="s">
        <v>1521</v>
      </c>
      <c r="E27" s="726" t="s">
        <v>218</v>
      </c>
      <c r="F27" s="727" t="s">
        <v>69</v>
      </c>
      <c r="G27" s="565" t="s">
        <v>1219</v>
      </c>
      <c r="H27" s="565" t="s">
        <v>1220</v>
      </c>
      <c r="I27" s="240"/>
    </row>
    <row r="28" spans="1:9" s="125" customFormat="1">
      <c r="A28" s="562" t="s">
        <v>365</v>
      </c>
      <c r="B28" s="604" t="s">
        <v>1345</v>
      </c>
      <c r="C28" s="562">
        <v>7</v>
      </c>
      <c r="D28" s="728" t="s">
        <v>1221</v>
      </c>
      <c r="E28" s="726" t="s">
        <v>218</v>
      </c>
      <c r="F28" s="727" t="s">
        <v>69</v>
      </c>
      <c r="G28" s="565" t="s">
        <v>1219</v>
      </c>
      <c r="H28" s="565" t="s">
        <v>1220</v>
      </c>
      <c r="I28" s="240"/>
    </row>
    <row r="29" spans="1:9" s="125" customFormat="1" ht="25.5">
      <c r="A29" s="562" t="s">
        <v>365</v>
      </c>
      <c r="B29" s="604" t="s">
        <v>1345</v>
      </c>
      <c r="C29" s="562">
        <v>8</v>
      </c>
      <c r="D29" s="726" t="s">
        <v>219</v>
      </c>
      <c r="E29" s="405" t="s">
        <v>1425</v>
      </c>
      <c r="F29" s="376" t="s">
        <v>1579</v>
      </c>
      <c r="G29" s="903"/>
      <c r="H29" s="565"/>
      <c r="I29" s="240"/>
    </row>
    <row r="30" spans="1:9" s="125" customFormat="1">
      <c r="A30" s="562" t="s">
        <v>365</v>
      </c>
      <c r="B30" s="604" t="s">
        <v>1345</v>
      </c>
      <c r="C30" s="562">
        <v>9</v>
      </c>
      <c r="D30" s="728" t="s">
        <v>220</v>
      </c>
      <c r="E30" s="726" t="s">
        <v>221</v>
      </c>
      <c r="F30" s="376" t="s">
        <v>1579</v>
      </c>
      <c r="G30" s="903"/>
      <c r="H30" s="565"/>
      <c r="I30" s="240"/>
    </row>
    <row r="31" spans="1:9">
      <c r="A31" s="94"/>
      <c r="B31" s="94"/>
      <c r="C31" s="22"/>
    </row>
    <row r="32" spans="1:9">
      <c r="A32" s="94"/>
      <c r="B32" s="94"/>
      <c r="C32" s="22"/>
    </row>
    <row r="33" spans="1:3">
      <c r="A33" s="94"/>
      <c r="B33" s="94"/>
      <c r="C33" s="22"/>
    </row>
    <row r="34" spans="1:3">
      <c r="A34" s="95"/>
      <c r="B34" s="96"/>
      <c r="C34" s="22"/>
    </row>
    <row r="36" spans="1:3">
      <c r="A36" s="64"/>
    </row>
    <row r="37" spans="1:3">
      <c r="A37" s="64"/>
    </row>
    <row r="38" spans="1:3">
      <c r="A38" s="64"/>
    </row>
    <row r="39" spans="1:3">
      <c r="A39" s="64"/>
    </row>
  </sheetData>
  <phoneticPr fontId="34" type="noConversion"/>
  <pageMargins left="0.7" right="0.7" top="0.75" bottom="0.75" header="0.51180555555555551" footer="0.51180555555555551"/>
  <pageSetup paperSize="9" scale="42"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dimension ref="A1:V90"/>
  <sheetViews>
    <sheetView zoomScale="85" zoomScaleNormal="85" zoomScaleSheetLayoutView="100" zoomScalePageLayoutView="70" workbookViewId="0">
      <pane ySplit="4" topLeftCell="A74" activePane="bottomLeft" state="frozenSplit"/>
      <selection pane="bottomLeft" activeCell="AK90" sqref="AK90"/>
    </sheetView>
  </sheetViews>
  <sheetFormatPr defaultColWidth="5.7109375" defaultRowHeight="12.75"/>
  <cols>
    <col min="1" max="1" width="8.7109375" customWidth="1"/>
    <col min="2" max="2" width="18.7109375" style="97" customWidth="1"/>
    <col min="3" max="3" width="22.85546875" style="48" customWidth="1"/>
    <col min="4" max="20" width="5.7109375" style="48" customWidth="1"/>
    <col min="21" max="21" width="5.7109375" style="98"/>
    <col min="22" max="22" width="17" style="98" customWidth="1"/>
    <col min="23" max="16384" width="5.7109375" style="98"/>
  </cols>
  <sheetData>
    <row r="1" spans="1:22" ht="18">
      <c r="A1" s="99" t="s">
        <v>240</v>
      </c>
      <c r="B1" s="99"/>
      <c r="C1" s="99"/>
      <c r="D1" s="99"/>
      <c r="E1" s="99"/>
      <c r="F1" s="99"/>
      <c r="G1" s="99"/>
      <c r="H1" s="99"/>
      <c r="I1" s="99"/>
      <c r="J1" s="99"/>
      <c r="K1" s="99"/>
      <c r="L1" s="99"/>
      <c r="M1" s="99"/>
      <c r="N1" s="99"/>
      <c r="O1" s="99"/>
      <c r="P1" s="99"/>
      <c r="Q1" s="100"/>
      <c r="R1" s="1189" t="s">
        <v>0</v>
      </c>
      <c r="S1" s="1189"/>
      <c r="T1" s="1190" t="s">
        <v>574</v>
      </c>
      <c r="U1" s="1190"/>
    </row>
    <row r="2" spans="1:22" ht="18">
      <c r="A2" s="101"/>
      <c r="B2" s="101"/>
      <c r="C2" s="101"/>
      <c r="D2" s="101"/>
      <c r="E2" s="101"/>
      <c r="F2" s="101"/>
      <c r="G2" s="101"/>
      <c r="H2" s="101"/>
      <c r="I2" s="101"/>
      <c r="J2" s="101"/>
      <c r="K2" s="101"/>
      <c r="L2" s="101"/>
      <c r="M2" s="101"/>
      <c r="N2" s="101"/>
      <c r="O2" s="101"/>
      <c r="P2" s="101"/>
      <c r="Q2" s="102"/>
      <c r="R2" s="1189" t="s">
        <v>284</v>
      </c>
      <c r="S2" s="1189"/>
      <c r="T2" s="1191" t="s">
        <v>685</v>
      </c>
      <c r="U2" s="1191"/>
    </row>
    <row r="3" spans="1:22" ht="13.5" thickBot="1">
      <c r="A3" s="204"/>
      <c r="B3" s="230"/>
      <c r="C3" s="308"/>
      <c r="D3" s="1192" t="s">
        <v>94</v>
      </c>
      <c r="E3" s="1192"/>
      <c r="F3" s="1193" t="s">
        <v>222</v>
      </c>
      <c r="G3" s="1193"/>
      <c r="H3" s="1193"/>
      <c r="I3" s="1193"/>
      <c r="J3" s="1193"/>
      <c r="K3" s="1193"/>
      <c r="L3" s="1193"/>
      <c r="M3" s="1193"/>
      <c r="N3" s="1193"/>
      <c r="O3" s="1193"/>
      <c r="P3" s="1193"/>
      <c r="Q3" s="1193"/>
      <c r="R3" s="1193"/>
      <c r="S3" s="1193"/>
      <c r="T3" s="1193"/>
      <c r="U3" s="1193"/>
    </row>
    <row r="4" spans="1:22" ht="122.25" thickBot="1">
      <c r="A4" s="266" t="s">
        <v>1</v>
      </c>
      <c r="B4" s="309" t="s">
        <v>223</v>
      </c>
      <c r="C4" s="310" t="s">
        <v>224</v>
      </c>
      <c r="D4" s="1192"/>
      <c r="E4" s="1192"/>
      <c r="F4" s="311" t="s">
        <v>125</v>
      </c>
      <c r="G4" s="312" t="s">
        <v>225</v>
      </c>
      <c r="H4" s="311" t="s">
        <v>226</v>
      </c>
      <c r="I4" s="312" t="s">
        <v>227</v>
      </c>
      <c r="J4" s="313" t="s">
        <v>228</v>
      </c>
      <c r="K4" s="313" t="s">
        <v>229</v>
      </c>
      <c r="L4" s="311" t="s">
        <v>230</v>
      </c>
      <c r="M4" s="314" t="s">
        <v>231</v>
      </c>
      <c r="N4" s="314" t="s">
        <v>232</v>
      </c>
      <c r="O4" s="315" t="s">
        <v>233</v>
      </c>
      <c r="P4" s="311" t="s">
        <v>234</v>
      </c>
      <c r="Q4" s="314" t="s">
        <v>110</v>
      </c>
      <c r="R4" s="314" t="s">
        <v>111</v>
      </c>
      <c r="S4" s="315" t="s">
        <v>235</v>
      </c>
      <c r="T4" s="316" t="s">
        <v>236</v>
      </c>
      <c r="U4" s="316" t="s">
        <v>237</v>
      </c>
      <c r="V4" s="260" t="s">
        <v>336</v>
      </c>
    </row>
    <row r="5" spans="1:22" s="132" customFormat="1" ht="28.5" customHeight="1">
      <c r="A5" s="537" t="s">
        <v>365</v>
      </c>
      <c r="B5" s="756" t="s">
        <v>472</v>
      </c>
      <c r="C5" s="757" t="s">
        <v>790</v>
      </c>
      <c r="D5" s="1188" t="s">
        <v>1222</v>
      </c>
      <c r="E5" s="1188"/>
      <c r="F5" s="731"/>
      <c r="G5" s="742"/>
      <c r="H5" s="731" t="s">
        <v>1138</v>
      </c>
      <c r="I5" s="742" t="s">
        <v>1138</v>
      </c>
      <c r="J5" s="733"/>
      <c r="K5" s="733" t="s">
        <v>1138</v>
      </c>
      <c r="L5" s="731" t="s">
        <v>1138</v>
      </c>
      <c r="M5" s="454" t="s">
        <v>1138</v>
      </c>
      <c r="N5" s="476" t="s">
        <v>1138</v>
      </c>
      <c r="O5" s="739" t="s">
        <v>1138</v>
      </c>
      <c r="P5" s="731" t="s">
        <v>1138</v>
      </c>
      <c r="Q5" s="454" t="s">
        <v>1138</v>
      </c>
      <c r="R5" s="454"/>
      <c r="S5" s="734" t="s">
        <v>1138</v>
      </c>
      <c r="T5" s="740"/>
      <c r="U5" s="740"/>
      <c r="V5" s="261"/>
    </row>
    <row r="6" spans="1:22" s="132" customFormat="1" ht="28.5" customHeight="1">
      <c r="A6" s="537" t="s">
        <v>365</v>
      </c>
      <c r="B6" s="756" t="s">
        <v>472</v>
      </c>
      <c r="C6" s="757" t="s">
        <v>790</v>
      </c>
      <c r="D6" s="1188" t="s">
        <v>924</v>
      </c>
      <c r="E6" s="1188"/>
      <c r="F6" s="731"/>
      <c r="G6" s="742"/>
      <c r="H6" s="731" t="s">
        <v>1138</v>
      </c>
      <c r="I6" s="742"/>
      <c r="J6" s="733"/>
      <c r="K6" s="733"/>
      <c r="L6" s="731"/>
      <c r="M6" s="454"/>
      <c r="N6" s="454"/>
      <c r="O6" s="734"/>
      <c r="P6" s="731"/>
      <c r="Q6" s="454"/>
      <c r="R6" s="454"/>
      <c r="S6" s="734"/>
      <c r="T6" s="740"/>
      <c r="U6" s="740"/>
      <c r="V6" s="239"/>
    </row>
    <row r="7" spans="1:22" s="132" customFormat="1" ht="28.5" customHeight="1">
      <c r="A7" s="537" t="s">
        <v>365</v>
      </c>
      <c r="B7" s="756" t="s">
        <v>472</v>
      </c>
      <c r="C7" s="757" t="s">
        <v>790</v>
      </c>
      <c r="D7" s="1187" t="s">
        <v>697</v>
      </c>
      <c r="E7" s="1188"/>
      <c r="F7" s="731"/>
      <c r="G7" s="742"/>
      <c r="H7" s="731" t="s">
        <v>1138</v>
      </c>
      <c r="I7" s="742"/>
      <c r="J7" s="733"/>
      <c r="K7" s="733"/>
      <c r="L7" s="731"/>
      <c r="M7" s="454"/>
      <c r="N7" s="454"/>
      <c r="O7" s="734"/>
      <c r="P7" s="731"/>
      <c r="Q7" s="454"/>
      <c r="R7" s="454"/>
      <c r="S7" s="734"/>
      <c r="T7" s="740"/>
      <c r="U7" s="740"/>
      <c r="V7" s="240"/>
    </row>
    <row r="8" spans="1:22" s="132" customFormat="1" ht="28.5" customHeight="1">
      <c r="A8" s="537" t="s">
        <v>365</v>
      </c>
      <c r="B8" s="756" t="s">
        <v>472</v>
      </c>
      <c r="C8" s="757" t="s">
        <v>790</v>
      </c>
      <c r="D8" s="1187" t="s">
        <v>1223</v>
      </c>
      <c r="E8" s="1188"/>
      <c r="F8" s="731"/>
      <c r="G8" s="742"/>
      <c r="H8" s="731" t="s">
        <v>1138</v>
      </c>
      <c r="I8" s="742"/>
      <c r="J8" s="733"/>
      <c r="K8" s="733"/>
      <c r="L8" s="731"/>
      <c r="M8" s="454"/>
      <c r="N8" s="454"/>
      <c r="O8" s="734"/>
      <c r="P8" s="731"/>
      <c r="Q8" s="454"/>
      <c r="R8" s="454"/>
      <c r="S8" s="734"/>
      <c r="T8" s="740"/>
      <c r="U8" s="740"/>
      <c r="V8" s="240"/>
    </row>
    <row r="9" spans="1:22" s="132" customFormat="1" ht="28.5" customHeight="1">
      <c r="A9" s="537" t="s">
        <v>365</v>
      </c>
      <c r="B9" s="756" t="s">
        <v>472</v>
      </c>
      <c r="C9" s="757" t="s">
        <v>844</v>
      </c>
      <c r="D9" s="1188" t="s">
        <v>1222</v>
      </c>
      <c r="E9" s="1188"/>
      <c r="F9" s="731"/>
      <c r="G9" s="742"/>
      <c r="H9" s="731" t="s">
        <v>1138</v>
      </c>
      <c r="I9" s="742" t="s">
        <v>1138</v>
      </c>
      <c r="J9" s="733"/>
      <c r="K9" s="733" t="s">
        <v>1138</v>
      </c>
      <c r="L9" s="731"/>
      <c r="M9" s="454"/>
      <c r="N9" s="454"/>
      <c r="O9" s="734"/>
      <c r="P9" s="731"/>
      <c r="Q9" s="454"/>
      <c r="R9" s="454"/>
      <c r="S9" s="734"/>
      <c r="T9" s="740"/>
      <c r="U9" s="740"/>
      <c r="V9" s="240"/>
    </row>
    <row r="10" spans="1:22" s="132" customFormat="1" ht="28.5" customHeight="1">
      <c r="A10" s="537" t="s">
        <v>365</v>
      </c>
      <c r="B10" s="756" t="s">
        <v>472</v>
      </c>
      <c r="C10" s="759" t="s">
        <v>820</v>
      </c>
      <c r="D10" s="1187" t="s">
        <v>112</v>
      </c>
      <c r="E10" s="1188"/>
      <c r="F10" s="731"/>
      <c r="G10" s="742"/>
      <c r="H10" s="731" t="s">
        <v>1138</v>
      </c>
      <c r="I10" s="742"/>
      <c r="J10" s="733"/>
      <c r="K10" s="738" t="s">
        <v>1138</v>
      </c>
      <c r="L10" s="731"/>
      <c r="M10" s="454"/>
      <c r="N10" s="454"/>
      <c r="O10" s="734"/>
      <c r="P10" s="731"/>
      <c r="Q10" s="454"/>
      <c r="R10" s="454"/>
      <c r="S10" s="734"/>
      <c r="T10" s="740"/>
      <c r="U10" s="740"/>
      <c r="V10" s="240"/>
    </row>
    <row r="11" spans="1:22" s="132" customFormat="1" ht="28.5" customHeight="1">
      <c r="A11" s="537" t="s">
        <v>365</v>
      </c>
      <c r="B11" s="729" t="s">
        <v>7</v>
      </c>
      <c r="C11" s="730" t="s">
        <v>88</v>
      </c>
      <c r="D11" s="1188" t="s">
        <v>112</v>
      </c>
      <c r="E11" s="1188"/>
      <c r="F11" s="731" t="s">
        <v>1138</v>
      </c>
      <c r="G11" s="732" t="s">
        <v>1138</v>
      </c>
      <c r="H11" s="731" t="s">
        <v>1138</v>
      </c>
      <c r="I11" s="732" t="s">
        <v>1138</v>
      </c>
      <c r="J11" s="733" t="s">
        <v>1138</v>
      </c>
      <c r="K11" s="733" t="s">
        <v>1138</v>
      </c>
      <c r="L11" s="731" t="s">
        <v>1138</v>
      </c>
      <c r="M11" s="454" t="s">
        <v>1138</v>
      </c>
      <c r="N11" s="454"/>
      <c r="O11" s="734" t="s">
        <v>1138</v>
      </c>
      <c r="P11" s="731" t="s">
        <v>1138</v>
      </c>
      <c r="Q11" s="454" t="s">
        <v>1138</v>
      </c>
      <c r="R11" s="454"/>
      <c r="S11" s="734" t="s">
        <v>1138</v>
      </c>
      <c r="T11" s="740"/>
      <c r="U11" s="740"/>
      <c r="V11" s="240"/>
    </row>
    <row r="12" spans="1:22" ht="28.5" customHeight="1">
      <c r="A12" s="537" t="s">
        <v>365</v>
      </c>
      <c r="B12" s="729" t="s">
        <v>7</v>
      </c>
      <c r="C12" s="730" t="s">
        <v>88</v>
      </c>
      <c r="D12" s="1187" t="s">
        <v>697</v>
      </c>
      <c r="E12" s="1188"/>
      <c r="F12" s="731"/>
      <c r="G12" s="742"/>
      <c r="H12" s="731" t="s">
        <v>1138</v>
      </c>
      <c r="I12" s="742"/>
      <c r="J12" s="733"/>
      <c r="K12" s="733"/>
      <c r="L12" s="731"/>
      <c r="M12" s="454"/>
      <c r="N12" s="454"/>
      <c r="O12" s="734"/>
      <c r="P12" s="731"/>
      <c r="Q12" s="454"/>
      <c r="R12" s="454"/>
      <c r="S12" s="734"/>
      <c r="T12" s="740"/>
      <c r="U12" s="740"/>
      <c r="V12" s="240"/>
    </row>
    <row r="13" spans="1:22" ht="28.5" customHeight="1">
      <c r="A13" s="537" t="s">
        <v>365</v>
      </c>
      <c r="B13" s="729" t="s">
        <v>7</v>
      </c>
      <c r="C13" s="730" t="s">
        <v>88</v>
      </c>
      <c r="D13" s="1188" t="s">
        <v>869</v>
      </c>
      <c r="E13" s="1188"/>
      <c r="F13" s="731"/>
      <c r="G13" s="742"/>
      <c r="H13" s="731" t="s">
        <v>1138</v>
      </c>
      <c r="I13" s="742"/>
      <c r="J13" s="733"/>
      <c r="K13" s="733"/>
      <c r="L13" s="731"/>
      <c r="M13" s="454"/>
      <c r="N13" s="454"/>
      <c r="O13" s="734"/>
      <c r="P13" s="731"/>
      <c r="Q13" s="454"/>
      <c r="R13" s="454"/>
      <c r="S13" s="734"/>
      <c r="T13" s="740"/>
      <c r="U13" s="740"/>
      <c r="V13" s="240"/>
    </row>
    <row r="14" spans="1:22" ht="28.5" customHeight="1">
      <c r="A14" s="537" t="s">
        <v>365</v>
      </c>
      <c r="B14" s="729" t="s">
        <v>7</v>
      </c>
      <c r="C14" s="729" t="s">
        <v>85</v>
      </c>
      <c r="D14" s="1188" t="s">
        <v>112</v>
      </c>
      <c r="E14" s="1188"/>
      <c r="F14" s="731" t="s">
        <v>1138</v>
      </c>
      <c r="G14" s="477" t="s">
        <v>1138</v>
      </c>
      <c r="H14" s="731" t="s">
        <v>1138</v>
      </c>
      <c r="I14" s="477" t="s">
        <v>1138</v>
      </c>
      <c r="J14" s="733" t="s">
        <v>1138</v>
      </c>
      <c r="K14" s="733" t="s">
        <v>1138</v>
      </c>
      <c r="L14" s="731" t="s">
        <v>1138</v>
      </c>
      <c r="M14" s="454" t="s">
        <v>1138</v>
      </c>
      <c r="N14" s="454"/>
      <c r="O14" s="739" t="s">
        <v>1138</v>
      </c>
      <c r="P14" s="731" t="s">
        <v>1138</v>
      </c>
      <c r="Q14" s="476" t="s">
        <v>1138</v>
      </c>
      <c r="R14" s="454"/>
      <c r="S14" s="734" t="s">
        <v>1138</v>
      </c>
      <c r="T14" s="740"/>
      <c r="U14" s="740"/>
      <c r="V14" s="240"/>
    </row>
    <row r="15" spans="1:22" ht="28.5" customHeight="1">
      <c r="A15" s="537" t="s">
        <v>365</v>
      </c>
      <c r="B15" s="729" t="s">
        <v>7</v>
      </c>
      <c r="C15" s="729" t="s">
        <v>98</v>
      </c>
      <c r="D15" s="1188" t="s">
        <v>112</v>
      </c>
      <c r="E15" s="1188"/>
      <c r="F15" s="731"/>
      <c r="G15" s="732"/>
      <c r="H15" s="731" t="s">
        <v>1138</v>
      </c>
      <c r="I15" s="732" t="s">
        <v>1138</v>
      </c>
      <c r="J15" s="733"/>
      <c r="K15" s="733" t="s">
        <v>1138</v>
      </c>
      <c r="L15" s="731" t="s">
        <v>1138</v>
      </c>
      <c r="M15" s="454" t="s">
        <v>1138</v>
      </c>
      <c r="N15" s="476" t="s">
        <v>1138</v>
      </c>
      <c r="O15" s="734"/>
      <c r="P15" s="731" t="s">
        <v>1138</v>
      </c>
      <c r="Q15" s="454"/>
      <c r="R15" s="454"/>
      <c r="S15" s="734"/>
      <c r="T15" s="740"/>
      <c r="U15" s="740"/>
      <c r="V15" s="240"/>
    </row>
    <row r="16" spans="1:22" ht="28.5" customHeight="1">
      <c r="A16" s="537" t="s">
        <v>365</v>
      </c>
      <c r="B16" s="729" t="s">
        <v>7</v>
      </c>
      <c r="C16" s="729" t="s">
        <v>803</v>
      </c>
      <c r="D16" s="1188" t="s">
        <v>112</v>
      </c>
      <c r="E16" s="1188"/>
      <c r="F16" s="731"/>
      <c r="G16" s="732"/>
      <c r="H16" s="731" t="s">
        <v>1138</v>
      </c>
      <c r="I16" s="732"/>
      <c r="J16" s="733"/>
      <c r="K16" s="733"/>
      <c r="L16" s="731"/>
      <c r="M16" s="454"/>
      <c r="N16" s="454"/>
      <c r="O16" s="734"/>
      <c r="P16" s="731"/>
      <c r="Q16" s="454"/>
      <c r="R16" s="454"/>
      <c r="S16" s="734"/>
      <c r="T16" s="735"/>
      <c r="U16" s="735"/>
      <c r="V16" s="240"/>
    </row>
    <row r="17" spans="1:22" ht="28.5" customHeight="1">
      <c r="A17" s="537" t="s">
        <v>365</v>
      </c>
      <c r="B17" s="729" t="s">
        <v>7</v>
      </c>
      <c r="C17" s="730" t="s">
        <v>798</v>
      </c>
      <c r="D17" s="1187" t="s">
        <v>112</v>
      </c>
      <c r="E17" s="1188"/>
      <c r="F17" s="731"/>
      <c r="G17" s="732"/>
      <c r="H17" s="731" t="s">
        <v>1138</v>
      </c>
      <c r="I17" s="732"/>
      <c r="J17" s="733"/>
      <c r="K17" s="733" t="s">
        <v>1138</v>
      </c>
      <c r="L17" s="731"/>
      <c r="M17" s="454"/>
      <c r="N17" s="454"/>
      <c r="O17" s="734"/>
      <c r="P17" s="731"/>
      <c r="Q17" s="454"/>
      <c r="R17" s="454"/>
      <c r="S17" s="734"/>
      <c r="T17" s="735"/>
      <c r="U17" s="735"/>
      <c r="V17" s="240"/>
    </row>
    <row r="18" spans="1:22" ht="28.5" customHeight="1">
      <c r="A18" s="537" t="s">
        <v>365</v>
      </c>
      <c r="B18" s="729" t="s">
        <v>7</v>
      </c>
      <c r="C18" s="729" t="s">
        <v>101</v>
      </c>
      <c r="D18" s="1188" t="s">
        <v>112</v>
      </c>
      <c r="E18" s="1188"/>
      <c r="F18" s="731"/>
      <c r="G18" s="477" t="s">
        <v>1138</v>
      </c>
      <c r="H18" s="731" t="s">
        <v>1138</v>
      </c>
      <c r="I18" s="732"/>
      <c r="J18" s="738" t="s">
        <v>1138</v>
      </c>
      <c r="K18" s="733"/>
      <c r="L18" s="731" t="s">
        <v>1138</v>
      </c>
      <c r="M18" s="454"/>
      <c r="N18" s="454"/>
      <c r="O18" s="734"/>
      <c r="P18" s="731"/>
      <c r="Q18" s="454"/>
      <c r="R18" s="454"/>
      <c r="S18" s="739" t="s">
        <v>1138</v>
      </c>
      <c r="T18" s="735"/>
      <c r="U18" s="735"/>
      <c r="V18" s="240"/>
    </row>
    <row r="19" spans="1:22" ht="28.5" customHeight="1">
      <c r="A19" s="537" t="s">
        <v>365</v>
      </c>
      <c r="B19" s="729" t="s">
        <v>7</v>
      </c>
      <c r="C19" s="730" t="s">
        <v>840</v>
      </c>
      <c r="D19" s="1188" t="s">
        <v>112</v>
      </c>
      <c r="E19" s="1188"/>
      <c r="F19" s="731"/>
      <c r="G19" s="732"/>
      <c r="H19" s="737" t="s">
        <v>1138</v>
      </c>
      <c r="I19" s="732"/>
      <c r="J19" s="738" t="s">
        <v>1138</v>
      </c>
      <c r="K19" s="738" t="s">
        <v>1138</v>
      </c>
      <c r="L19" s="731"/>
      <c r="M19" s="476"/>
      <c r="N19" s="454"/>
      <c r="O19" s="734"/>
      <c r="P19" s="731"/>
      <c r="Q19" s="454"/>
      <c r="R19" s="454"/>
      <c r="S19" s="734"/>
      <c r="T19" s="735"/>
      <c r="U19" s="735"/>
      <c r="V19" s="736"/>
    </row>
    <row r="20" spans="1:22" ht="28.5" customHeight="1">
      <c r="A20" s="537" t="s">
        <v>365</v>
      </c>
      <c r="B20" s="729" t="s">
        <v>7</v>
      </c>
      <c r="C20" s="730" t="s">
        <v>837</v>
      </c>
      <c r="D20" s="1188" t="s">
        <v>112</v>
      </c>
      <c r="E20" s="1188"/>
      <c r="F20" s="731"/>
      <c r="G20" s="732"/>
      <c r="H20" s="731" t="s">
        <v>1138</v>
      </c>
      <c r="I20" s="732"/>
      <c r="J20" s="738" t="s">
        <v>1138</v>
      </c>
      <c r="K20" s="738" t="s">
        <v>1138</v>
      </c>
      <c r="L20" s="731"/>
      <c r="M20" s="476" t="s">
        <v>1138</v>
      </c>
      <c r="N20" s="454"/>
      <c r="O20" s="734"/>
      <c r="P20" s="737" t="s">
        <v>1138</v>
      </c>
      <c r="Q20" s="476"/>
      <c r="R20" s="454"/>
      <c r="S20" s="734"/>
      <c r="T20" s="735"/>
      <c r="U20" s="735"/>
      <c r="V20" s="240"/>
    </row>
    <row r="21" spans="1:22" ht="28.5" customHeight="1">
      <c r="A21" s="537" t="s">
        <v>365</v>
      </c>
      <c r="B21" s="729" t="s">
        <v>7</v>
      </c>
      <c r="C21" s="730" t="s">
        <v>829</v>
      </c>
      <c r="D21" s="1188" t="s">
        <v>112</v>
      </c>
      <c r="E21" s="1188"/>
      <c r="F21" s="731"/>
      <c r="G21" s="742"/>
      <c r="H21" s="731" t="s">
        <v>1138</v>
      </c>
      <c r="I21" s="477" t="s">
        <v>1138</v>
      </c>
      <c r="J21" s="738"/>
      <c r="K21" s="738" t="s">
        <v>1138</v>
      </c>
      <c r="L21" s="731"/>
      <c r="M21" s="476"/>
      <c r="N21" s="454"/>
      <c r="O21" s="734"/>
      <c r="P21" s="737"/>
      <c r="Q21" s="476"/>
      <c r="R21" s="454"/>
      <c r="S21" s="734"/>
      <c r="T21" s="735"/>
      <c r="U21" s="735"/>
      <c r="V21" s="240"/>
    </row>
    <row r="22" spans="1:22" ht="28.5" customHeight="1">
      <c r="A22" s="537" t="s">
        <v>365</v>
      </c>
      <c r="B22" s="729" t="s">
        <v>7</v>
      </c>
      <c r="C22" s="730" t="s">
        <v>858</v>
      </c>
      <c r="D22" s="1188" t="s">
        <v>112</v>
      </c>
      <c r="E22" s="1188"/>
      <c r="F22" s="731"/>
      <c r="G22" s="742"/>
      <c r="H22" s="731" t="s">
        <v>1138</v>
      </c>
      <c r="I22" s="477" t="s">
        <v>1138</v>
      </c>
      <c r="J22" s="738"/>
      <c r="K22" s="738" t="s">
        <v>1138</v>
      </c>
      <c r="L22" s="731"/>
      <c r="M22" s="476"/>
      <c r="N22" s="454"/>
      <c r="O22" s="734"/>
      <c r="P22" s="737"/>
      <c r="Q22" s="476"/>
      <c r="R22" s="454"/>
      <c r="S22" s="734"/>
      <c r="T22" s="735"/>
      <c r="U22" s="735"/>
      <c r="V22" s="240"/>
    </row>
    <row r="23" spans="1:22" ht="28.5" customHeight="1">
      <c r="A23" s="537" t="s">
        <v>365</v>
      </c>
      <c r="B23" s="729" t="s">
        <v>7</v>
      </c>
      <c r="C23" s="730" t="s">
        <v>891</v>
      </c>
      <c r="D23" s="1194" t="s">
        <v>112</v>
      </c>
      <c r="E23" s="1194"/>
      <c r="F23" s="731"/>
      <c r="G23" s="742"/>
      <c r="H23" s="731" t="s">
        <v>1138</v>
      </c>
      <c r="I23" s="477"/>
      <c r="J23" s="738"/>
      <c r="K23" s="738" t="s">
        <v>1138</v>
      </c>
      <c r="L23" s="731"/>
      <c r="M23" s="476"/>
      <c r="N23" s="454"/>
      <c r="O23" s="734"/>
      <c r="P23" s="737"/>
      <c r="Q23" s="476"/>
      <c r="R23" s="454"/>
      <c r="S23" s="734"/>
      <c r="T23" s="735"/>
      <c r="U23" s="735"/>
      <c r="V23" s="240"/>
    </row>
    <row r="24" spans="1:22" ht="28.5" customHeight="1">
      <c r="A24" s="537" t="s">
        <v>365</v>
      </c>
      <c r="B24" s="729" t="s">
        <v>7</v>
      </c>
      <c r="C24" s="730" t="s">
        <v>824</v>
      </c>
      <c r="D24" s="1197" t="s">
        <v>112</v>
      </c>
      <c r="E24" s="1194"/>
      <c r="F24" s="731"/>
      <c r="G24" s="742"/>
      <c r="H24" s="731" t="s">
        <v>1138</v>
      </c>
      <c r="I24" s="477" t="s">
        <v>1138</v>
      </c>
      <c r="J24" s="738"/>
      <c r="K24" s="738" t="s">
        <v>1138</v>
      </c>
      <c r="L24" s="731"/>
      <c r="M24" s="476"/>
      <c r="N24" s="454"/>
      <c r="O24" s="734"/>
      <c r="P24" s="737"/>
      <c r="Q24" s="476"/>
      <c r="R24" s="454"/>
      <c r="S24" s="734"/>
      <c r="T24" s="735"/>
      <c r="U24" s="735"/>
      <c r="V24" s="240"/>
    </row>
    <row r="25" spans="1:22" ht="28.5" customHeight="1">
      <c r="A25" s="537" t="s">
        <v>365</v>
      </c>
      <c r="B25" s="729" t="s">
        <v>7</v>
      </c>
      <c r="C25" s="730" t="s">
        <v>895</v>
      </c>
      <c r="D25" s="1197" t="s">
        <v>1222</v>
      </c>
      <c r="E25" s="1194"/>
      <c r="F25" s="731"/>
      <c r="G25" s="742"/>
      <c r="H25" s="731" t="s">
        <v>1138</v>
      </c>
      <c r="I25" s="477"/>
      <c r="J25" s="738"/>
      <c r="K25" s="738"/>
      <c r="L25" s="731"/>
      <c r="M25" s="476"/>
      <c r="N25" s="454"/>
      <c r="O25" s="734"/>
      <c r="P25" s="737"/>
      <c r="Q25" s="476"/>
      <c r="R25" s="454"/>
      <c r="S25" s="734"/>
      <c r="T25" s="735"/>
      <c r="U25" s="735"/>
      <c r="V25" s="240"/>
    </row>
    <row r="26" spans="1:22" ht="28.5" customHeight="1">
      <c r="A26" s="537" t="s">
        <v>365</v>
      </c>
      <c r="B26" s="729" t="s">
        <v>481</v>
      </c>
      <c r="C26" s="729" t="s">
        <v>799</v>
      </c>
      <c r="D26" s="1195" t="s">
        <v>1225</v>
      </c>
      <c r="E26" s="1196"/>
      <c r="F26" s="731"/>
      <c r="G26" s="742"/>
      <c r="H26" s="731" t="s">
        <v>1138</v>
      </c>
      <c r="I26" s="742" t="s">
        <v>1138</v>
      </c>
      <c r="J26" s="733"/>
      <c r="K26" s="733" t="s">
        <v>1138</v>
      </c>
      <c r="L26" s="731" t="s">
        <v>1138</v>
      </c>
      <c r="M26" s="454" t="s">
        <v>1138</v>
      </c>
      <c r="N26" s="454"/>
      <c r="O26" s="734"/>
      <c r="P26" s="731" t="s">
        <v>1138</v>
      </c>
      <c r="Q26" s="476" t="s">
        <v>1138</v>
      </c>
      <c r="R26" s="454"/>
      <c r="S26" s="739"/>
      <c r="T26" s="735"/>
      <c r="U26" s="735"/>
      <c r="V26" s="240"/>
    </row>
    <row r="27" spans="1:22" ht="28.5" customHeight="1">
      <c r="A27" s="537" t="s">
        <v>365</v>
      </c>
      <c r="B27" s="729" t="s">
        <v>481</v>
      </c>
      <c r="C27" s="729" t="s">
        <v>790</v>
      </c>
      <c r="D27" s="1194" t="s">
        <v>1226</v>
      </c>
      <c r="E27" s="1194"/>
      <c r="F27" s="731"/>
      <c r="G27" s="742"/>
      <c r="H27" s="731" t="s">
        <v>1138</v>
      </c>
      <c r="I27" s="477" t="s">
        <v>1138</v>
      </c>
      <c r="J27" s="733"/>
      <c r="K27" s="733" t="s">
        <v>1138</v>
      </c>
      <c r="L27" s="737" t="s">
        <v>1138</v>
      </c>
      <c r="M27" s="476" t="s">
        <v>1138</v>
      </c>
      <c r="N27" s="454"/>
      <c r="O27" s="734"/>
      <c r="P27" s="737" t="s">
        <v>1138</v>
      </c>
      <c r="Q27" s="454"/>
      <c r="R27" s="454"/>
      <c r="S27" s="734"/>
      <c r="T27" s="735"/>
      <c r="U27" s="735"/>
      <c r="V27" s="240"/>
    </row>
    <row r="28" spans="1:22" ht="28.5" customHeight="1">
      <c r="A28" s="537" t="s">
        <v>365</v>
      </c>
      <c r="B28" s="729" t="s">
        <v>481</v>
      </c>
      <c r="C28" s="729" t="s">
        <v>810</v>
      </c>
      <c r="D28" s="1195" t="s">
        <v>1225</v>
      </c>
      <c r="E28" s="1196"/>
      <c r="F28" s="731"/>
      <c r="G28" s="742"/>
      <c r="H28" s="731" t="s">
        <v>1138</v>
      </c>
      <c r="I28" s="742" t="s">
        <v>1138</v>
      </c>
      <c r="J28" s="733"/>
      <c r="K28" s="738" t="s">
        <v>1138</v>
      </c>
      <c r="L28" s="731" t="s">
        <v>1138</v>
      </c>
      <c r="M28" s="454" t="s">
        <v>1138</v>
      </c>
      <c r="N28" s="454"/>
      <c r="O28" s="734"/>
      <c r="P28" s="731" t="s">
        <v>1138</v>
      </c>
      <c r="Q28" s="454"/>
      <c r="R28" s="454"/>
      <c r="S28" s="734"/>
      <c r="T28" s="735"/>
      <c r="U28" s="735"/>
      <c r="V28" s="240"/>
    </row>
    <row r="29" spans="1:22" ht="28.5" customHeight="1">
      <c r="A29" s="537" t="s">
        <v>365</v>
      </c>
      <c r="B29" s="729" t="s">
        <v>481</v>
      </c>
      <c r="C29" s="729" t="s">
        <v>817</v>
      </c>
      <c r="D29" s="1195" t="s">
        <v>1227</v>
      </c>
      <c r="E29" s="1196"/>
      <c r="F29" s="731"/>
      <c r="G29" s="742"/>
      <c r="H29" s="731" t="s">
        <v>1138</v>
      </c>
      <c r="I29" s="742" t="s">
        <v>1138</v>
      </c>
      <c r="J29" s="733"/>
      <c r="K29" s="738" t="s">
        <v>1138</v>
      </c>
      <c r="L29" s="731" t="s">
        <v>1138</v>
      </c>
      <c r="M29" s="454" t="s">
        <v>1138</v>
      </c>
      <c r="N29" s="454"/>
      <c r="O29" s="734"/>
      <c r="P29" s="731" t="s">
        <v>1138</v>
      </c>
      <c r="Q29" s="454"/>
      <c r="R29" s="454"/>
      <c r="S29" s="734"/>
      <c r="T29" s="735"/>
      <c r="U29" s="735"/>
      <c r="V29" s="240"/>
    </row>
    <row r="30" spans="1:22" ht="28.5" customHeight="1">
      <c r="A30" s="537" t="s">
        <v>365</v>
      </c>
      <c r="B30" s="729" t="s">
        <v>481</v>
      </c>
      <c r="C30" s="729" t="s">
        <v>810</v>
      </c>
      <c r="D30" s="1194" t="s">
        <v>1228</v>
      </c>
      <c r="E30" s="1194"/>
      <c r="F30" s="731"/>
      <c r="G30" s="742"/>
      <c r="H30" s="731" t="s">
        <v>1138</v>
      </c>
      <c r="I30" s="477" t="s">
        <v>1138</v>
      </c>
      <c r="J30" s="733"/>
      <c r="K30" s="738"/>
      <c r="L30" s="731" t="s">
        <v>1138</v>
      </c>
      <c r="M30" s="454" t="s">
        <v>1138</v>
      </c>
      <c r="N30" s="454"/>
      <c r="O30" s="734"/>
      <c r="P30" s="731" t="s">
        <v>1138</v>
      </c>
      <c r="Q30" s="454"/>
      <c r="R30" s="454"/>
      <c r="S30" s="734"/>
      <c r="T30" s="735"/>
      <c r="U30" s="735"/>
      <c r="V30" s="240"/>
    </row>
    <row r="31" spans="1:22" ht="28.5" customHeight="1">
      <c r="A31" s="537" t="s">
        <v>365</v>
      </c>
      <c r="B31" s="729" t="s">
        <v>481</v>
      </c>
      <c r="C31" s="729" t="s">
        <v>817</v>
      </c>
      <c r="D31" s="1194" t="s">
        <v>1228</v>
      </c>
      <c r="E31" s="1194"/>
      <c r="F31" s="731"/>
      <c r="G31" s="742"/>
      <c r="H31" s="731" t="s">
        <v>1138</v>
      </c>
      <c r="I31" s="477" t="s">
        <v>1138</v>
      </c>
      <c r="J31" s="738"/>
      <c r="K31" s="738" t="s">
        <v>1138</v>
      </c>
      <c r="L31" s="731"/>
      <c r="M31" s="454" t="s">
        <v>1138</v>
      </c>
      <c r="N31" s="454"/>
      <c r="O31" s="734"/>
      <c r="P31" s="731" t="s">
        <v>1138</v>
      </c>
      <c r="Q31" s="476" t="s">
        <v>1138</v>
      </c>
      <c r="R31" s="454"/>
      <c r="S31" s="734"/>
      <c r="T31" s="735"/>
      <c r="U31" s="735"/>
      <c r="V31" s="240"/>
    </row>
    <row r="32" spans="1:22" ht="28.5" customHeight="1">
      <c r="A32" s="537" t="s">
        <v>901</v>
      </c>
      <c r="B32" s="729" t="s">
        <v>481</v>
      </c>
      <c r="C32" s="729" t="s">
        <v>810</v>
      </c>
      <c r="D32" s="1197" t="s">
        <v>1229</v>
      </c>
      <c r="E32" s="1198"/>
      <c r="F32" s="731"/>
      <c r="G32" s="742"/>
      <c r="H32" s="737"/>
      <c r="I32" s="477"/>
      <c r="J32" s="733"/>
      <c r="K32" s="733"/>
      <c r="L32" s="737" t="s">
        <v>1138</v>
      </c>
      <c r="M32" s="476" t="s">
        <v>1138</v>
      </c>
      <c r="N32" s="454"/>
      <c r="O32" s="734"/>
      <c r="P32" s="737" t="s">
        <v>1138</v>
      </c>
      <c r="Q32" s="454"/>
      <c r="R32" s="454"/>
      <c r="S32" s="734"/>
      <c r="T32" s="735"/>
      <c r="U32" s="735"/>
      <c r="V32" s="240"/>
    </row>
    <row r="33" spans="1:22" ht="28.5" customHeight="1">
      <c r="A33" s="537" t="s">
        <v>901</v>
      </c>
      <c r="B33" s="729" t="s">
        <v>481</v>
      </c>
      <c r="C33" s="729" t="s">
        <v>817</v>
      </c>
      <c r="D33" s="1197" t="s">
        <v>1230</v>
      </c>
      <c r="E33" s="1198"/>
      <c r="F33" s="731"/>
      <c r="G33" s="742"/>
      <c r="H33" s="731"/>
      <c r="I33" s="742"/>
      <c r="J33" s="733"/>
      <c r="K33" s="733"/>
      <c r="L33" s="737" t="s">
        <v>1138</v>
      </c>
      <c r="M33" s="476" t="s">
        <v>1138</v>
      </c>
      <c r="N33" s="454"/>
      <c r="O33" s="734"/>
      <c r="P33" s="737" t="s">
        <v>1138</v>
      </c>
      <c r="Q33" s="454"/>
      <c r="R33" s="454"/>
      <c r="S33" s="734"/>
      <c r="T33" s="735"/>
      <c r="U33" s="735"/>
      <c r="V33" s="240"/>
    </row>
    <row r="34" spans="1:22" ht="28.5" customHeight="1">
      <c r="A34" s="537" t="s">
        <v>901</v>
      </c>
      <c r="B34" s="729" t="s">
        <v>481</v>
      </c>
      <c r="C34" s="730" t="s">
        <v>1431</v>
      </c>
      <c r="D34" s="1197" t="s">
        <v>838</v>
      </c>
      <c r="E34" s="1198"/>
      <c r="F34" s="731"/>
      <c r="G34" s="742"/>
      <c r="H34" s="731"/>
      <c r="I34" s="477" t="s">
        <v>1138</v>
      </c>
      <c r="J34" s="733"/>
      <c r="K34" s="733"/>
      <c r="L34" s="737"/>
      <c r="M34" s="476"/>
      <c r="N34" s="454"/>
      <c r="O34" s="734"/>
      <c r="P34" s="737"/>
      <c r="Q34" s="454"/>
      <c r="R34" s="454"/>
      <c r="S34" s="734"/>
      <c r="T34" s="735"/>
      <c r="U34" s="735"/>
      <c r="V34" s="240"/>
    </row>
    <row r="35" spans="1:22" ht="28.5" customHeight="1">
      <c r="A35" s="537" t="s">
        <v>365</v>
      </c>
      <c r="B35" s="729" t="s">
        <v>484</v>
      </c>
      <c r="C35" s="729" t="s">
        <v>1231</v>
      </c>
      <c r="D35" s="1194" t="s">
        <v>112</v>
      </c>
      <c r="E35" s="1194"/>
      <c r="F35" s="731"/>
      <c r="G35" s="742"/>
      <c r="H35" s="731" t="s">
        <v>1138</v>
      </c>
      <c r="I35" s="742"/>
      <c r="J35" s="733"/>
      <c r="K35" s="733" t="s">
        <v>1138</v>
      </c>
      <c r="L35" s="731" t="s">
        <v>1138</v>
      </c>
      <c r="M35" s="454"/>
      <c r="N35" s="454"/>
      <c r="O35" s="734"/>
      <c r="P35" s="737" t="s">
        <v>1138</v>
      </c>
      <c r="Q35" s="476" t="s">
        <v>1138</v>
      </c>
      <c r="R35" s="454"/>
      <c r="S35" s="739" t="s">
        <v>1138</v>
      </c>
      <c r="T35" s="735"/>
      <c r="U35" s="735"/>
      <c r="V35" s="240"/>
    </row>
    <row r="36" spans="1:22" ht="28.5" customHeight="1">
      <c r="A36" s="537" t="s">
        <v>365</v>
      </c>
      <c r="B36" s="730" t="s">
        <v>477</v>
      </c>
      <c r="C36" s="730" t="s">
        <v>877</v>
      </c>
      <c r="D36" s="1194" t="s">
        <v>838</v>
      </c>
      <c r="E36" s="1194"/>
      <c r="F36" s="731"/>
      <c r="G36" s="742"/>
      <c r="H36" s="731" t="s">
        <v>1138</v>
      </c>
      <c r="I36" s="477" t="s">
        <v>1138</v>
      </c>
      <c r="J36" s="733"/>
      <c r="K36" s="733"/>
      <c r="L36" s="737"/>
      <c r="M36" s="454"/>
      <c r="N36" s="454"/>
      <c r="O36" s="734"/>
      <c r="P36" s="731"/>
      <c r="Q36" s="454"/>
      <c r="R36" s="454"/>
      <c r="S36" s="734"/>
      <c r="T36" s="735"/>
      <c r="U36" s="735"/>
      <c r="V36" s="768" t="s">
        <v>1380</v>
      </c>
    </row>
    <row r="37" spans="1:22" ht="28.5" customHeight="1">
      <c r="A37" s="537" t="s">
        <v>365</v>
      </c>
      <c r="B37" s="730" t="s">
        <v>477</v>
      </c>
      <c r="C37" s="729" t="s">
        <v>105</v>
      </c>
      <c r="D37" s="1194" t="s">
        <v>838</v>
      </c>
      <c r="E37" s="1194"/>
      <c r="F37" s="731"/>
      <c r="G37" s="742"/>
      <c r="H37" s="731" t="s">
        <v>1138</v>
      </c>
      <c r="I37" s="742"/>
      <c r="J37" s="733"/>
      <c r="K37" s="733"/>
      <c r="L37" s="737" t="s">
        <v>1138</v>
      </c>
      <c r="M37" s="454"/>
      <c r="N37" s="454"/>
      <c r="O37" s="734"/>
      <c r="P37" s="731"/>
      <c r="Q37" s="454"/>
      <c r="R37" s="454"/>
      <c r="S37" s="734"/>
      <c r="T37" s="735"/>
      <c r="U37" s="735"/>
      <c r="V37" s="240"/>
    </row>
    <row r="38" spans="1:22" ht="28.5" customHeight="1">
      <c r="A38" s="537" t="s">
        <v>365</v>
      </c>
      <c r="B38" s="729" t="s">
        <v>491</v>
      </c>
      <c r="C38" s="729" t="s">
        <v>1232</v>
      </c>
      <c r="D38" s="1194" t="s">
        <v>112</v>
      </c>
      <c r="E38" s="1194"/>
      <c r="F38" s="731"/>
      <c r="G38" s="742"/>
      <c r="H38" s="731"/>
      <c r="I38" s="742"/>
      <c r="J38" s="733"/>
      <c r="K38" s="733" t="s">
        <v>1138</v>
      </c>
      <c r="L38" s="731"/>
      <c r="M38" s="454"/>
      <c r="N38" s="454"/>
      <c r="O38" s="734"/>
      <c r="P38" s="731"/>
      <c r="Q38" s="454"/>
      <c r="R38" s="454"/>
      <c r="S38" s="734"/>
      <c r="T38" s="735"/>
      <c r="U38" s="735"/>
      <c r="V38" s="240"/>
    </row>
    <row r="39" spans="1:22" ht="28.5" customHeight="1">
      <c r="A39" s="537" t="s">
        <v>365</v>
      </c>
      <c r="B39" s="730" t="s">
        <v>485</v>
      </c>
      <c r="C39" s="730" t="s">
        <v>1233</v>
      </c>
      <c r="D39" s="1194"/>
      <c r="E39" s="1198"/>
      <c r="F39" s="731"/>
      <c r="G39" s="777"/>
      <c r="H39" s="737" t="s">
        <v>1138</v>
      </c>
      <c r="I39" s="777"/>
      <c r="J39" s="733"/>
      <c r="K39" s="738" t="s">
        <v>1138</v>
      </c>
      <c r="L39" s="731"/>
      <c r="M39" s="454"/>
      <c r="N39" s="454"/>
      <c r="O39" s="734"/>
      <c r="P39" s="731"/>
      <c r="Q39" s="454"/>
      <c r="R39" s="454"/>
      <c r="S39" s="734"/>
      <c r="T39" s="735"/>
      <c r="U39" s="735"/>
      <c r="V39" s="240"/>
    </row>
    <row r="40" spans="1:22" ht="28.5" customHeight="1">
      <c r="A40" s="537" t="s">
        <v>365</v>
      </c>
      <c r="B40" s="730" t="s">
        <v>485</v>
      </c>
      <c r="C40" s="730" t="s">
        <v>805</v>
      </c>
      <c r="D40" s="1197" t="s">
        <v>112</v>
      </c>
      <c r="E40" s="1197"/>
      <c r="F40" s="737"/>
      <c r="G40" s="778"/>
      <c r="H40" s="737" t="s">
        <v>1138</v>
      </c>
      <c r="I40" s="778"/>
      <c r="J40" s="738"/>
      <c r="K40" s="738"/>
      <c r="L40" s="737" t="s">
        <v>1138</v>
      </c>
      <c r="M40" s="476"/>
      <c r="N40" s="476"/>
      <c r="O40" s="739"/>
      <c r="P40" s="737"/>
      <c r="Q40" s="476"/>
      <c r="R40" s="476"/>
      <c r="S40" s="739" t="s">
        <v>1138</v>
      </c>
      <c r="T40" s="502"/>
      <c r="U40" s="502"/>
      <c r="V40" s="240"/>
    </row>
    <row r="41" spans="1:22" ht="28.5" customHeight="1">
      <c r="A41" s="537" t="s">
        <v>365</v>
      </c>
      <c r="B41" s="730" t="s">
        <v>485</v>
      </c>
      <c r="C41" s="730" t="s">
        <v>909</v>
      </c>
      <c r="D41" s="1197" t="s">
        <v>112</v>
      </c>
      <c r="E41" s="1197"/>
      <c r="F41" s="737"/>
      <c r="G41" s="778"/>
      <c r="H41" s="737" t="s">
        <v>1138</v>
      </c>
      <c r="I41" s="778"/>
      <c r="J41" s="738"/>
      <c r="K41" s="738"/>
      <c r="L41" s="737" t="s">
        <v>1138</v>
      </c>
      <c r="M41" s="476"/>
      <c r="N41" s="476"/>
      <c r="O41" s="739"/>
      <c r="P41" s="737"/>
      <c r="Q41" s="476"/>
      <c r="R41" s="476"/>
      <c r="S41" s="739" t="s">
        <v>1138</v>
      </c>
      <c r="T41" s="502"/>
      <c r="U41" s="502"/>
      <c r="V41" s="240"/>
    </row>
    <row r="42" spans="1:22" ht="28.5" customHeight="1">
      <c r="A42" s="537" t="s">
        <v>365</v>
      </c>
      <c r="B42" s="730" t="s">
        <v>485</v>
      </c>
      <c r="C42" s="730" t="s">
        <v>804</v>
      </c>
      <c r="D42" s="1197" t="s">
        <v>112</v>
      </c>
      <c r="E42" s="1197"/>
      <c r="F42" s="737"/>
      <c r="G42" s="778"/>
      <c r="H42" s="737" t="s">
        <v>1138</v>
      </c>
      <c r="I42" s="778"/>
      <c r="J42" s="738"/>
      <c r="K42" s="738"/>
      <c r="L42" s="737" t="s">
        <v>1138</v>
      </c>
      <c r="M42" s="476"/>
      <c r="N42" s="476"/>
      <c r="O42" s="739"/>
      <c r="P42" s="737"/>
      <c r="Q42" s="476"/>
      <c r="R42" s="476"/>
      <c r="S42" s="739" t="s">
        <v>1138</v>
      </c>
      <c r="T42" s="502"/>
      <c r="U42" s="502"/>
      <c r="V42" s="240"/>
    </row>
    <row r="43" spans="1:22" ht="28.5" customHeight="1">
      <c r="A43" s="537" t="s">
        <v>365</v>
      </c>
      <c r="B43" s="730" t="s">
        <v>495</v>
      </c>
      <c r="C43" s="729" t="s">
        <v>810</v>
      </c>
      <c r="D43" s="1195" t="s">
        <v>1225</v>
      </c>
      <c r="E43" s="1196"/>
      <c r="F43" s="731"/>
      <c r="G43" s="754"/>
      <c r="H43" s="731" t="s">
        <v>1138</v>
      </c>
      <c r="I43" s="754" t="s">
        <v>1138</v>
      </c>
      <c r="J43" s="733"/>
      <c r="K43" s="738" t="s">
        <v>1138</v>
      </c>
      <c r="L43" s="731" t="s">
        <v>1138</v>
      </c>
      <c r="M43" s="454" t="s">
        <v>1138</v>
      </c>
      <c r="N43" s="454"/>
      <c r="O43" s="734"/>
      <c r="P43" s="731" t="s">
        <v>1138</v>
      </c>
      <c r="Q43" s="476" t="s">
        <v>1138</v>
      </c>
      <c r="R43" s="476" t="s">
        <v>1138</v>
      </c>
      <c r="S43" s="734"/>
      <c r="T43" s="735"/>
      <c r="U43" s="735"/>
      <c r="V43" s="240"/>
    </row>
    <row r="44" spans="1:22" ht="28.5" customHeight="1">
      <c r="A44" s="537" t="s">
        <v>365</v>
      </c>
      <c r="B44" s="760" t="s">
        <v>486</v>
      </c>
      <c r="C44" s="730" t="s">
        <v>824</v>
      </c>
      <c r="D44" s="1197" t="s">
        <v>112</v>
      </c>
      <c r="E44" s="1197"/>
      <c r="F44" s="737"/>
      <c r="G44" s="778"/>
      <c r="H44" s="737" t="s">
        <v>1138</v>
      </c>
      <c r="I44" s="778" t="s">
        <v>1138</v>
      </c>
      <c r="J44" s="738"/>
      <c r="K44" s="738" t="s">
        <v>1138</v>
      </c>
      <c r="L44" s="737"/>
      <c r="M44" s="476"/>
      <c r="N44" s="476"/>
      <c r="O44" s="739"/>
      <c r="P44" s="737"/>
      <c r="Q44" s="476"/>
      <c r="R44" s="476"/>
      <c r="S44" s="739"/>
      <c r="T44" s="502"/>
      <c r="U44" s="502"/>
      <c r="V44" s="240"/>
    </row>
    <row r="45" spans="1:22" ht="28.5" customHeight="1">
      <c r="A45" s="537" t="s">
        <v>365</v>
      </c>
      <c r="B45" s="760" t="s">
        <v>486</v>
      </c>
      <c r="C45" s="730" t="s">
        <v>919</v>
      </c>
      <c r="D45" s="1197" t="s">
        <v>112</v>
      </c>
      <c r="E45" s="1197"/>
      <c r="F45" s="737"/>
      <c r="G45" s="778"/>
      <c r="H45" s="737" t="s">
        <v>1138</v>
      </c>
      <c r="I45" s="778" t="s">
        <v>1138</v>
      </c>
      <c r="J45" s="738"/>
      <c r="K45" s="738" t="s">
        <v>1138</v>
      </c>
      <c r="L45" s="737"/>
      <c r="M45" s="476"/>
      <c r="N45" s="476"/>
      <c r="O45" s="739"/>
      <c r="P45" s="737"/>
      <c r="Q45" s="476"/>
      <c r="R45" s="476"/>
      <c r="S45" s="739"/>
      <c r="T45" s="502"/>
      <c r="U45" s="502"/>
      <c r="V45" s="240"/>
    </row>
    <row r="46" spans="1:22" ht="28.5" customHeight="1">
      <c r="A46" s="537" t="s">
        <v>365</v>
      </c>
      <c r="B46" s="685" t="s">
        <v>512</v>
      </c>
      <c r="C46" s="757" t="s">
        <v>873</v>
      </c>
      <c r="D46" s="1194" t="s">
        <v>112</v>
      </c>
      <c r="E46" s="1194"/>
      <c r="F46" s="731" t="s">
        <v>1138</v>
      </c>
      <c r="G46" s="742"/>
      <c r="H46" s="731" t="s">
        <v>1138</v>
      </c>
      <c r="I46" s="742"/>
      <c r="J46" s="738" t="s">
        <v>1138</v>
      </c>
      <c r="K46" s="733" t="s">
        <v>1138</v>
      </c>
      <c r="L46" s="737"/>
      <c r="M46" s="454"/>
      <c r="N46" s="454"/>
      <c r="O46" s="734"/>
      <c r="P46" s="731"/>
      <c r="Q46" s="454"/>
      <c r="R46" s="454"/>
      <c r="S46" s="734"/>
      <c r="T46" s="735"/>
      <c r="U46" s="735"/>
      <c r="V46" s="240"/>
    </row>
    <row r="47" spans="1:22" ht="28.5" customHeight="1">
      <c r="A47" s="537" t="s">
        <v>365</v>
      </c>
      <c r="B47" s="685" t="s">
        <v>455</v>
      </c>
      <c r="C47" s="757" t="s">
        <v>1234</v>
      </c>
      <c r="D47" s="1194" t="s">
        <v>112</v>
      </c>
      <c r="E47" s="1194"/>
      <c r="F47" s="731"/>
      <c r="G47" s="742"/>
      <c r="H47" s="731"/>
      <c r="I47" s="742"/>
      <c r="J47" s="733"/>
      <c r="K47" s="733" t="s">
        <v>1138</v>
      </c>
      <c r="L47" s="731"/>
      <c r="M47" s="454"/>
      <c r="N47" s="454"/>
      <c r="O47" s="734"/>
      <c r="P47" s="731"/>
      <c r="Q47" s="454"/>
      <c r="R47" s="454"/>
      <c r="S47" s="734"/>
      <c r="T47" s="735"/>
      <c r="U47" s="735"/>
      <c r="V47" s="240"/>
    </row>
    <row r="48" spans="1:22" ht="28.5" customHeight="1">
      <c r="A48" s="537" t="s">
        <v>365</v>
      </c>
      <c r="B48" s="758" t="s">
        <v>453</v>
      </c>
      <c r="C48" s="757" t="s">
        <v>790</v>
      </c>
      <c r="D48" s="1194" t="s">
        <v>794</v>
      </c>
      <c r="E48" s="1194"/>
      <c r="F48" s="731"/>
      <c r="G48" s="742"/>
      <c r="H48" s="731"/>
      <c r="I48" s="742"/>
      <c r="J48" s="733"/>
      <c r="K48" s="733" t="s">
        <v>1138</v>
      </c>
      <c r="L48" s="731"/>
      <c r="M48" s="454"/>
      <c r="N48" s="454"/>
      <c r="O48" s="734"/>
      <c r="P48" s="731"/>
      <c r="Q48" s="454"/>
      <c r="R48" s="454"/>
      <c r="S48" s="734"/>
      <c r="T48" s="735"/>
      <c r="U48" s="735"/>
      <c r="V48" s="240"/>
    </row>
    <row r="49" spans="1:22" ht="28.5" customHeight="1">
      <c r="A49" s="537" t="s">
        <v>365</v>
      </c>
      <c r="B49" s="758" t="s">
        <v>453</v>
      </c>
      <c r="C49" s="757" t="s">
        <v>799</v>
      </c>
      <c r="D49" s="1194" t="s">
        <v>957</v>
      </c>
      <c r="E49" s="1194"/>
      <c r="F49" s="731"/>
      <c r="G49" s="742"/>
      <c r="H49" s="731"/>
      <c r="I49" s="742"/>
      <c r="J49" s="733"/>
      <c r="K49" s="733" t="s">
        <v>1138</v>
      </c>
      <c r="L49" s="731"/>
      <c r="M49" s="454"/>
      <c r="N49" s="454"/>
      <c r="O49" s="734"/>
      <c r="P49" s="731"/>
      <c r="Q49" s="454"/>
      <c r="R49" s="454"/>
      <c r="S49" s="734"/>
      <c r="T49" s="735"/>
      <c r="U49" s="735"/>
      <c r="V49" s="240"/>
    </row>
    <row r="50" spans="1:22" ht="28.5" customHeight="1">
      <c r="A50" s="537" t="s">
        <v>365</v>
      </c>
      <c r="B50" s="758" t="s">
        <v>453</v>
      </c>
      <c r="C50" s="757" t="s">
        <v>844</v>
      </c>
      <c r="D50" s="1194" t="s">
        <v>68</v>
      </c>
      <c r="E50" s="1194"/>
      <c r="F50" s="731"/>
      <c r="G50" s="742"/>
      <c r="H50" s="731"/>
      <c r="I50" s="742"/>
      <c r="J50" s="733"/>
      <c r="K50" s="733" t="s">
        <v>1138</v>
      </c>
      <c r="L50" s="731"/>
      <c r="M50" s="454"/>
      <c r="N50" s="454"/>
      <c r="O50" s="734"/>
      <c r="P50" s="731"/>
      <c r="Q50" s="454"/>
      <c r="R50" s="454"/>
      <c r="S50" s="734"/>
      <c r="T50" s="735"/>
      <c r="U50" s="735"/>
      <c r="V50" s="240"/>
    </row>
    <row r="51" spans="1:22" ht="28.5" customHeight="1">
      <c r="A51" s="537" t="s">
        <v>365</v>
      </c>
      <c r="B51" s="758" t="s">
        <v>453</v>
      </c>
      <c r="C51" s="774" t="s">
        <v>790</v>
      </c>
      <c r="D51" s="1194" t="s">
        <v>68</v>
      </c>
      <c r="E51" s="1194"/>
      <c r="F51" s="731"/>
      <c r="G51" s="742"/>
      <c r="H51" s="731"/>
      <c r="I51" s="742"/>
      <c r="J51" s="733"/>
      <c r="K51" s="733" t="s">
        <v>1138</v>
      </c>
      <c r="L51" s="731"/>
      <c r="M51" s="454"/>
      <c r="N51" s="454"/>
      <c r="O51" s="734"/>
      <c r="P51" s="731"/>
      <c r="Q51" s="454"/>
      <c r="R51" s="454"/>
      <c r="S51" s="734"/>
      <c r="T51" s="735"/>
      <c r="U51" s="735"/>
      <c r="V51" s="240"/>
    </row>
    <row r="52" spans="1:22" ht="28.5" customHeight="1">
      <c r="A52" s="537" t="s">
        <v>365</v>
      </c>
      <c r="B52" s="772" t="s">
        <v>462</v>
      </c>
      <c r="C52" s="830" t="s">
        <v>1243</v>
      </c>
      <c r="D52" s="1199" t="s">
        <v>112</v>
      </c>
      <c r="E52" s="1194"/>
      <c r="F52" s="731"/>
      <c r="G52" s="742"/>
      <c r="H52" s="731"/>
      <c r="I52" s="742"/>
      <c r="J52" s="733"/>
      <c r="K52" s="733" t="s">
        <v>1138</v>
      </c>
      <c r="L52" s="731"/>
      <c r="M52" s="454"/>
      <c r="N52" s="454"/>
      <c r="O52" s="734"/>
      <c r="P52" s="731"/>
      <c r="Q52" s="454"/>
      <c r="R52" s="454"/>
      <c r="S52" s="734"/>
      <c r="T52" s="735"/>
      <c r="U52" s="735"/>
      <c r="V52" s="240"/>
    </row>
    <row r="53" spans="1:22" ht="28.5" customHeight="1">
      <c r="A53" s="537" t="s">
        <v>365</v>
      </c>
      <c r="B53" s="773" t="s">
        <v>479</v>
      </c>
      <c r="C53" s="391" t="s">
        <v>887</v>
      </c>
      <c r="D53" s="1200" t="s">
        <v>970</v>
      </c>
      <c r="E53" s="1194"/>
      <c r="F53" s="731"/>
      <c r="G53" s="754"/>
      <c r="H53" s="737" t="s">
        <v>1138</v>
      </c>
      <c r="I53" s="754"/>
      <c r="J53" s="733"/>
      <c r="K53" s="733"/>
      <c r="L53" s="731"/>
      <c r="M53" s="454"/>
      <c r="N53" s="454"/>
      <c r="O53" s="734"/>
      <c r="P53" s="731"/>
      <c r="Q53" s="454"/>
      <c r="R53" s="454"/>
      <c r="S53" s="734"/>
      <c r="T53" s="735"/>
      <c r="U53" s="735"/>
      <c r="V53" s="736"/>
    </row>
    <row r="54" spans="1:22" ht="28.5" customHeight="1">
      <c r="A54" s="537" t="s">
        <v>365</v>
      </c>
      <c r="B54" s="773" t="s">
        <v>479</v>
      </c>
      <c r="C54" s="776" t="s">
        <v>877</v>
      </c>
      <c r="D54" s="1200" t="s">
        <v>68</v>
      </c>
      <c r="E54" s="1194"/>
      <c r="F54" s="731"/>
      <c r="G54" s="754"/>
      <c r="H54" s="737" t="s">
        <v>1138</v>
      </c>
      <c r="I54" s="755" t="s">
        <v>1138</v>
      </c>
      <c r="J54" s="733"/>
      <c r="K54" s="733"/>
      <c r="L54" s="737" t="s">
        <v>1138</v>
      </c>
      <c r="M54" s="476" t="s">
        <v>1138</v>
      </c>
      <c r="N54" s="454"/>
      <c r="O54" s="734"/>
      <c r="P54" s="731"/>
      <c r="Q54" s="454"/>
      <c r="R54" s="454"/>
      <c r="S54" s="734"/>
      <c r="T54" s="735"/>
      <c r="U54" s="735"/>
      <c r="V54" s="736"/>
    </row>
    <row r="55" spans="1:22" ht="28.5" customHeight="1">
      <c r="A55" s="537" t="s">
        <v>365</v>
      </c>
      <c r="B55" s="758" t="s">
        <v>479</v>
      </c>
      <c r="C55" s="775" t="s">
        <v>98</v>
      </c>
      <c r="D55" s="1197" t="s">
        <v>1436</v>
      </c>
      <c r="E55" s="1194"/>
      <c r="F55" s="731"/>
      <c r="G55" s="754"/>
      <c r="H55" s="737" t="s">
        <v>1138</v>
      </c>
      <c r="I55" s="755" t="s">
        <v>1138</v>
      </c>
      <c r="J55" s="733"/>
      <c r="K55" s="733"/>
      <c r="L55" s="731"/>
      <c r="M55" s="454"/>
      <c r="N55" s="454"/>
      <c r="O55" s="734"/>
      <c r="P55" s="731"/>
      <c r="Q55" s="454"/>
      <c r="R55" s="454"/>
      <c r="S55" s="734"/>
      <c r="T55" s="735"/>
      <c r="U55" s="735"/>
      <c r="V55" s="736"/>
    </row>
    <row r="56" spans="1:22" ht="28.5" customHeight="1">
      <c r="A56" s="537" t="s">
        <v>365</v>
      </c>
      <c r="B56" s="758" t="s">
        <v>479</v>
      </c>
      <c r="C56" s="759" t="s">
        <v>88</v>
      </c>
      <c r="D56" s="1197" t="s">
        <v>988</v>
      </c>
      <c r="E56" s="1194"/>
      <c r="F56" s="731"/>
      <c r="G56" s="754"/>
      <c r="H56" s="737" t="s">
        <v>1138</v>
      </c>
      <c r="I56" s="754"/>
      <c r="J56" s="733"/>
      <c r="K56" s="733"/>
      <c r="L56" s="731"/>
      <c r="M56" s="454"/>
      <c r="N56" s="454"/>
      <c r="O56" s="734"/>
      <c r="P56" s="731"/>
      <c r="Q56" s="454"/>
      <c r="R56" s="454"/>
      <c r="S56" s="734"/>
      <c r="T56" s="735"/>
      <c r="U56" s="735"/>
      <c r="V56" s="736"/>
    </row>
    <row r="57" spans="1:22" ht="28.5" customHeight="1">
      <c r="A57" s="537" t="s">
        <v>365</v>
      </c>
      <c r="B57" s="758" t="s">
        <v>479</v>
      </c>
      <c r="C57" s="759" t="s">
        <v>88</v>
      </c>
      <c r="D57" s="1197" t="s">
        <v>100</v>
      </c>
      <c r="E57" s="1194"/>
      <c r="F57" s="731"/>
      <c r="G57" s="754"/>
      <c r="H57" s="737" t="s">
        <v>1138</v>
      </c>
      <c r="I57" s="754"/>
      <c r="J57" s="733"/>
      <c r="K57" s="733"/>
      <c r="L57" s="731"/>
      <c r="M57" s="476" t="s">
        <v>1138</v>
      </c>
      <c r="N57" s="454"/>
      <c r="O57" s="734"/>
      <c r="P57" s="731"/>
      <c r="Q57" s="454"/>
      <c r="R57" s="454"/>
      <c r="S57" s="734"/>
      <c r="T57" s="735"/>
      <c r="U57" s="735"/>
      <c r="V57" s="736"/>
    </row>
    <row r="58" spans="1:22" ht="28.5" customHeight="1">
      <c r="A58" s="537" t="s">
        <v>365</v>
      </c>
      <c r="B58" s="758" t="s">
        <v>479</v>
      </c>
      <c r="C58" s="730" t="s">
        <v>1224</v>
      </c>
      <c r="D58" s="1197" t="s">
        <v>974</v>
      </c>
      <c r="E58" s="1194"/>
      <c r="F58" s="731"/>
      <c r="G58" s="754"/>
      <c r="H58" s="737" t="s">
        <v>1138</v>
      </c>
      <c r="I58" s="754"/>
      <c r="J58" s="733"/>
      <c r="K58" s="733"/>
      <c r="L58" s="731"/>
      <c r="M58" s="454"/>
      <c r="N58" s="454"/>
      <c r="O58" s="734"/>
      <c r="P58" s="731"/>
      <c r="Q58" s="454"/>
      <c r="R58" s="454"/>
      <c r="S58" s="734"/>
      <c r="T58" s="735"/>
      <c r="U58" s="735"/>
      <c r="V58" s="736"/>
    </row>
    <row r="59" spans="1:22" ht="28.5" customHeight="1">
      <c r="A59" s="537" t="s">
        <v>365</v>
      </c>
      <c r="B59" s="685" t="s">
        <v>1235</v>
      </c>
      <c r="C59" s="759" t="s">
        <v>88</v>
      </c>
      <c r="D59" s="1194" t="s">
        <v>112</v>
      </c>
      <c r="E59" s="1198"/>
      <c r="F59" s="731" t="s">
        <v>1138</v>
      </c>
      <c r="G59" s="742"/>
      <c r="H59" s="731" t="s">
        <v>1138</v>
      </c>
      <c r="I59" s="742" t="s">
        <v>1138</v>
      </c>
      <c r="J59" s="733"/>
      <c r="K59" s="733"/>
      <c r="L59" s="731"/>
      <c r="M59" s="454" t="s">
        <v>1138</v>
      </c>
      <c r="N59" s="454"/>
      <c r="O59" s="734" t="s">
        <v>1138</v>
      </c>
      <c r="P59" s="731"/>
      <c r="Q59" s="454"/>
      <c r="R59" s="454"/>
      <c r="S59" s="734"/>
      <c r="T59" s="735"/>
      <c r="U59" s="735"/>
      <c r="V59" s="240"/>
    </row>
    <row r="60" spans="1:22" ht="28.5" customHeight="1">
      <c r="A60" s="537" t="s">
        <v>365</v>
      </c>
      <c r="B60" s="685" t="s">
        <v>1235</v>
      </c>
      <c r="C60" s="759" t="s">
        <v>85</v>
      </c>
      <c r="D60" s="1194" t="s">
        <v>112</v>
      </c>
      <c r="E60" s="1198"/>
      <c r="F60" s="731" t="s">
        <v>1138</v>
      </c>
      <c r="G60" s="742"/>
      <c r="H60" s="731" t="s">
        <v>1138</v>
      </c>
      <c r="I60" s="742" t="s">
        <v>1138</v>
      </c>
      <c r="J60" s="733"/>
      <c r="K60" s="733"/>
      <c r="L60" s="731"/>
      <c r="M60" s="454" t="s">
        <v>1138</v>
      </c>
      <c r="N60" s="454"/>
      <c r="O60" s="734" t="s">
        <v>1138</v>
      </c>
      <c r="P60" s="731"/>
      <c r="Q60" s="454"/>
      <c r="R60" s="454"/>
      <c r="S60" s="734"/>
      <c r="T60" s="735"/>
      <c r="U60" s="735"/>
      <c r="V60" s="240"/>
    </row>
    <row r="61" spans="1:22" ht="28.5" customHeight="1">
      <c r="A61" s="537" t="s">
        <v>365</v>
      </c>
      <c r="B61" s="685" t="s">
        <v>1235</v>
      </c>
      <c r="C61" s="759" t="s">
        <v>98</v>
      </c>
      <c r="D61" s="1194" t="s">
        <v>112</v>
      </c>
      <c r="E61" s="1198"/>
      <c r="F61" s="731" t="s">
        <v>1138</v>
      </c>
      <c r="G61" s="742"/>
      <c r="H61" s="731" t="s">
        <v>1138</v>
      </c>
      <c r="I61" s="742" t="s">
        <v>1138</v>
      </c>
      <c r="J61" s="733"/>
      <c r="K61" s="733"/>
      <c r="L61" s="731"/>
      <c r="M61" s="454" t="s">
        <v>1138</v>
      </c>
      <c r="N61" s="454"/>
      <c r="O61" s="734" t="s">
        <v>1138</v>
      </c>
      <c r="P61" s="731"/>
      <c r="Q61" s="454"/>
      <c r="R61" s="454"/>
      <c r="S61" s="734"/>
      <c r="T61" s="735"/>
      <c r="U61" s="735"/>
      <c r="V61" s="240"/>
    </row>
    <row r="62" spans="1:22" ht="28.5" customHeight="1">
      <c r="A62" s="537" t="s">
        <v>365</v>
      </c>
      <c r="B62" s="685" t="s">
        <v>1235</v>
      </c>
      <c r="C62" s="757" t="s">
        <v>1236</v>
      </c>
      <c r="D62" s="1194" t="s">
        <v>112</v>
      </c>
      <c r="E62" s="1198"/>
      <c r="F62" s="731" t="s">
        <v>1138</v>
      </c>
      <c r="G62" s="742"/>
      <c r="H62" s="731" t="s">
        <v>1138</v>
      </c>
      <c r="I62" s="742"/>
      <c r="J62" s="733"/>
      <c r="K62" s="733"/>
      <c r="L62" s="731"/>
      <c r="M62" s="454"/>
      <c r="N62" s="454"/>
      <c r="O62" s="734"/>
      <c r="P62" s="731"/>
      <c r="Q62" s="454"/>
      <c r="R62" s="454"/>
      <c r="S62" s="734"/>
      <c r="T62" s="735"/>
      <c r="U62" s="735"/>
      <c r="V62" s="240"/>
    </row>
    <row r="63" spans="1:22" ht="28.5" customHeight="1">
      <c r="A63" s="537" t="s">
        <v>901</v>
      </c>
      <c r="B63" s="758" t="s">
        <v>483</v>
      </c>
      <c r="C63" s="759" t="s">
        <v>1237</v>
      </c>
      <c r="D63" s="1197" t="s">
        <v>939</v>
      </c>
      <c r="E63" s="1197"/>
      <c r="F63" s="737"/>
      <c r="G63" s="477"/>
      <c r="H63" s="737"/>
      <c r="I63" s="477"/>
      <c r="J63" s="738"/>
      <c r="K63" s="738"/>
      <c r="L63" s="737" t="s">
        <v>1138</v>
      </c>
      <c r="M63" s="476" t="s">
        <v>1138</v>
      </c>
      <c r="N63" s="476"/>
      <c r="O63" s="739"/>
      <c r="P63" s="737" t="s">
        <v>1138</v>
      </c>
      <c r="Q63" s="476"/>
      <c r="R63" s="476"/>
      <c r="S63" s="739"/>
      <c r="T63" s="502"/>
      <c r="U63" s="502"/>
      <c r="V63" s="769" t="s">
        <v>1434</v>
      </c>
    </row>
    <row r="64" spans="1:22" ht="28.5" customHeight="1">
      <c r="A64" s="537" t="s">
        <v>1129</v>
      </c>
      <c r="B64" s="758" t="s">
        <v>483</v>
      </c>
      <c r="C64" s="759" t="s">
        <v>1237</v>
      </c>
      <c r="D64" s="1197" t="s">
        <v>99</v>
      </c>
      <c r="E64" s="1197"/>
      <c r="F64" s="737"/>
      <c r="G64" s="477"/>
      <c r="H64" s="737"/>
      <c r="I64" s="477"/>
      <c r="J64" s="738"/>
      <c r="K64" s="738"/>
      <c r="L64" s="737" t="s">
        <v>1138</v>
      </c>
      <c r="M64" s="476" t="s">
        <v>1138</v>
      </c>
      <c r="N64" s="476"/>
      <c r="O64" s="739"/>
      <c r="P64" s="737" t="s">
        <v>1138</v>
      </c>
      <c r="Q64" s="476"/>
      <c r="R64" s="476"/>
      <c r="S64" s="739"/>
      <c r="T64" s="502"/>
      <c r="U64" s="502"/>
      <c r="V64" s="769" t="s">
        <v>1433</v>
      </c>
    </row>
    <row r="65" spans="1:22" ht="28.5" customHeight="1">
      <c r="A65" s="537" t="s">
        <v>365</v>
      </c>
      <c r="B65" s="758" t="s">
        <v>483</v>
      </c>
      <c r="C65" s="759" t="s">
        <v>1237</v>
      </c>
      <c r="D65" s="1197" t="s">
        <v>691</v>
      </c>
      <c r="E65" s="1197"/>
      <c r="F65" s="737"/>
      <c r="G65" s="477"/>
      <c r="H65" s="737" t="s">
        <v>1138</v>
      </c>
      <c r="I65" s="477"/>
      <c r="J65" s="738"/>
      <c r="K65" s="738"/>
      <c r="L65" s="737" t="s">
        <v>1138</v>
      </c>
      <c r="M65" s="476" t="s">
        <v>1138</v>
      </c>
      <c r="N65" s="476"/>
      <c r="O65" s="739"/>
      <c r="P65" s="737" t="s">
        <v>1138</v>
      </c>
      <c r="Q65" s="476"/>
      <c r="R65" s="476"/>
      <c r="S65" s="739"/>
      <c r="T65" s="502"/>
      <c r="U65" s="502"/>
      <c r="V65" s="769" t="s">
        <v>1432</v>
      </c>
    </row>
    <row r="66" spans="1:22" ht="28.5" customHeight="1">
      <c r="A66" s="537" t="s">
        <v>365</v>
      </c>
      <c r="B66" s="758" t="s">
        <v>1430</v>
      </c>
      <c r="C66" s="759" t="s">
        <v>85</v>
      </c>
      <c r="D66" s="1197" t="s">
        <v>838</v>
      </c>
      <c r="E66" s="1194"/>
      <c r="F66" s="737"/>
      <c r="G66" s="754"/>
      <c r="H66" s="737" t="s">
        <v>1138</v>
      </c>
      <c r="I66" s="755" t="s">
        <v>1138</v>
      </c>
      <c r="J66" s="733"/>
      <c r="K66" s="733"/>
      <c r="L66" s="731"/>
      <c r="M66" s="454" t="s">
        <v>1138</v>
      </c>
      <c r="N66" s="454"/>
      <c r="O66" s="739" t="s">
        <v>1138</v>
      </c>
      <c r="P66" s="737" t="s">
        <v>1138</v>
      </c>
      <c r="Q66" s="454"/>
      <c r="R66" s="454"/>
      <c r="S66" s="734"/>
      <c r="T66" s="461"/>
      <c r="U66" s="461"/>
      <c r="V66" s="240"/>
    </row>
    <row r="67" spans="1:22" ht="28.5" customHeight="1">
      <c r="A67" s="537" t="s">
        <v>365</v>
      </c>
      <c r="B67" s="758" t="s">
        <v>1430</v>
      </c>
      <c r="C67" s="759" t="s">
        <v>88</v>
      </c>
      <c r="D67" s="1197" t="s">
        <v>838</v>
      </c>
      <c r="E67" s="1194"/>
      <c r="F67" s="737"/>
      <c r="G67" s="754"/>
      <c r="H67" s="737" t="s">
        <v>1138</v>
      </c>
      <c r="I67" s="755" t="s">
        <v>1138</v>
      </c>
      <c r="J67" s="733"/>
      <c r="K67" s="733"/>
      <c r="L67" s="731"/>
      <c r="M67" s="454" t="s">
        <v>1138</v>
      </c>
      <c r="N67" s="454"/>
      <c r="O67" s="739" t="s">
        <v>1138</v>
      </c>
      <c r="P67" s="737" t="s">
        <v>1138</v>
      </c>
      <c r="Q67" s="454"/>
      <c r="R67" s="454"/>
      <c r="S67" s="734"/>
      <c r="T67" s="461"/>
      <c r="U67" s="461"/>
      <c r="V67" s="240"/>
    </row>
    <row r="68" spans="1:22" ht="28.5" customHeight="1">
      <c r="A68" s="537" t="s">
        <v>365</v>
      </c>
      <c r="B68" s="758" t="s">
        <v>1430</v>
      </c>
      <c r="C68" s="759" t="s">
        <v>98</v>
      </c>
      <c r="D68" s="1197" t="s">
        <v>838</v>
      </c>
      <c r="E68" s="1194"/>
      <c r="F68" s="737"/>
      <c r="G68" s="754"/>
      <c r="H68" s="737" t="s">
        <v>1138</v>
      </c>
      <c r="I68" s="755" t="s">
        <v>1138</v>
      </c>
      <c r="J68" s="733"/>
      <c r="K68" s="733"/>
      <c r="L68" s="731"/>
      <c r="M68" s="454"/>
      <c r="N68" s="454"/>
      <c r="O68" s="739"/>
      <c r="P68" s="737"/>
      <c r="Q68" s="454"/>
      <c r="R68" s="454"/>
      <c r="S68" s="734"/>
      <c r="T68" s="461"/>
      <c r="U68" s="461"/>
      <c r="V68" s="240"/>
    </row>
    <row r="69" spans="1:22" ht="28.5" customHeight="1">
      <c r="A69" s="537" t="s">
        <v>365</v>
      </c>
      <c r="B69" s="758" t="s">
        <v>1430</v>
      </c>
      <c r="C69" s="759" t="s">
        <v>810</v>
      </c>
      <c r="D69" s="1197" t="s">
        <v>838</v>
      </c>
      <c r="E69" s="1194"/>
      <c r="F69" s="737"/>
      <c r="G69" s="754"/>
      <c r="H69" s="737" t="s">
        <v>1138</v>
      </c>
      <c r="I69" s="755" t="s">
        <v>1138</v>
      </c>
      <c r="J69" s="733"/>
      <c r="K69" s="733"/>
      <c r="L69" s="731"/>
      <c r="M69" s="454" t="s">
        <v>1138</v>
      </c>
      <c r="N69" s="454"/>
      <c r="O69" s="739"/>
      <c r="P69" s="737"/>
      <c r="Q69" s="454"/>
      <c r="R69" s="454"/>
      <c r="S69" s="734"/>
      <c r="T69" s="461"/>
      <c r="U69" s="461"/>
      <c r="V69" s="240"/>
    </row>
    <row r="70" spans="1:22" ht="28.5" customHeight="1">
      <c r="A70" s="537" t="s">
        <v>365</v>
      </c>
      <c r="B70" s="758" t="s">
        <v>1430</v>
      </c>
      <c r="C70" s="759" t="s">
        <v>799</v>
      </c>
      <c r="D70" s="1197" t="s">
        <v>838</v>
      </c>
      <c r="E70" s="1194"/>
      <c r="F70" s="737"/>
      <c r="G70" s="754"/>
      <c r="H70" s="737" t="s">
        <v>1138</v>
      </c>
      <c r="I70" s="755" t="s">
        <v>1138</v>
      </c>
      <c r="J70" s="733"/>
      <c r="K70" s="733"/>
      <c r="L70" s="731"/>
      <c r="M70" s="454" t="s">
        <v>1138</v>
      </c>
      <c r="N70" s="454"/>
      <c r="O70" s="739"/>
      <c r="P70" s="737"/>
      <c r="Q70" s="454"/>
      <c r="R70" s="454"/>
      <c r="S70" s="734"/>
      <c r="T70" s="461"/>
      <c r="U70" s="461"/>
      <c r="V70" s="240"/>
    </row>
    <row r="71" spans="1:22" ht="28.5" customHeight="1">
      <c r="A71" s="537" t="s">
        <v>365</v>
      </c>
      <c r="B71" s="758" t="s">
        <v>1430</v>
      </c>
      <c r="C71" s="759" t="s">
        <v>790</v>
      </c>
      <c r="D71" s="1197" t="s">
        <v>838</v>
      </c>
      <c r="E71" s="1194"/>
      <c r="F71" s="737"/>
      <c r="G71" s="754"/>
      <c r="H71" s="737" t="s">
        <v>1138</v>
      </c>
      <c r="I71" s="755" t="s">
        <v>1138</v>
      </c>
      <c r="J71" s="733"/>
      <c r="K71" s="733"/>
      <c r="L71" s="731"/>
      <c r="M71" s="454" t="s">
        <v>1138</v>
      </c>
      <c r="N71" s="454"/>
      <c r="O71" s="739"/>
      <c r="P71" s="737"/>
      <c r="Q71" s="454"/>
      <c r="R71" s="454"/>
      <c r="S71" s="734"/>
      <c r="T71" s="461"/>
      <c r="U71" s="461"/>
      <c r="V71" s="240"/>
    </row>
    <row r="72" spans="1:22" ht="28.5" customHeight="1">
      <c r="A72" s="537" t="s">
        <v>365</v>
      </c>
      <c r="B72" s="758" t="s">
        <v>1430</v>
      </c>
      <c r="C72" s="759" t="s">
        <v>1238</v>
      </c>
      <c r="D72" s="1197" t="s">
        <v>838</v>
      </c>
      <c r="E72" s="1194"/>
      <c r="F72" s="737"/>
      <c r="G72" s="754"/>
      <c r="H72" s="737" t="s">
        <v>1138</v>
      </c>
      <c r="I72" s="755" t="s">
        <v>1138</v>
      </c>
      <c r="J72" s="733"/>
      <c r="K72" s="733"/>
      <c r="L72" s="731"/>
      <c r="M72" s="454"/>
      <c r="N72" s="454"/>
      <c r="O72" s="739"/>
      <c r="P72" s="737"/>
      <c r="Q72" s="454"/>
      <c r="R72" s="454"/>
      <c r="S72" s="734"/>
      <c r="T72" s="461"/>
      <c r="U72" s="461"/>
      <c r="V72" s="240"/>
    </row>
    <row r="73" spans="1:22" ht="28.5" customHeight="1">
      <c r="A73" s="537" t="s">
        <v>365</v>
      </c>
      <c r="B73" s="758" t="s">
        <v>1430</v>
      </c>
      <c r="C73" s="759" t="s">
        <v>1003</v>
      </c>
      <c r="D73" s="1197" t="s">
        <v>838</v>
      </c>
      <c r="E73" s="1194"/>
      <c r="F73" s="737"/>
      <c r="G73" s="754"/>
      <c r="H73" s="737" t="s">
        <v>1138</v>
      </c>
      <c r="I73" s="755" t="s">
        <v>1138</v>
      </c>
      <c r="J73" s="733"/>
      <c r="K73" s="733"/>
      <c r="L73" s="731"/>
      <c r="M73" s="454"/>
      <c r="N73" s="454"/>
      <c r="O73" s="739"/>
      <c r="P73" s="737"/>
      <c r="Q73" s="454"/>
      <c r="R73" s="454"/>
      <c r="S73" s="734"/>
      <c r="T73" s="461"/>
      <c r="U73" s="461"/>
      <c r="V73" s="736"/>
    </row>
    <row r="74" spans="1:22" ht="28.5" customHeight="1">
      <c r="A74" s="537" t="s">
        <v>365</v>
      </c>
      <c r="B74" s="758" t="s">
        <v>1430</v>
      </c>
      <c r="C74" s="730" t="s">
        <v>1224</v>
      </c>
      <c r="D74" s="1197" t="s">
        <v>838</v>
      </c>
      <c r="E74" s="1194"/>
      <c r="F74" s="737"/>
      <c r="G74" s="754"/>
      <c r="H74" s="737" t="s">
        <v>1138</v>
      </c>
      <c r="I74" s="755" t="s">
        <v>1138</v>
      </c>
      <c r="J74" s="733"/>
      <c r="K74" s="733"/>
      <c r="L74" s="731"/>
      <c r="M74" s="454"/>
      <c r="N74" s="454"/>
      <c r="O74" s="739"/>
      <c r="P74" s="737"/>
      <c r="Q74" s="454"/>
      <c r="R74" s="454"/>
      <c r="S74" s="734"/>
      <c r="T74" s="461"/>
      <c r="U74" s="461"/>
      <c r="V74" s="736"/>
    </row>
    <row r="75" spans="1:22" ht="28.5" customHeight="1">
      <c r="A75" s="537" t="s">
        <v>365</v>
      </c>
      <c r="B75" s="758" t="s">
        <v>1430</v>
      </c>
      <c r="C75" s="759" t="s">
        <v>817</v>
      </c>
      <c r="D75" s="1197" t="s">
        <v>838</v>
      </c>
      <c r="E75" s="1194"/>
      <c r="F75" s="737"/>
      <c r="G75" s="754"/>
      <c r="H75" s="737" t="s">
        <v>1138</v>
      </c>
      <c r="I75" s="755" t="s">
        <v>1138</v>
      </c>
      <c r="J75" s="733"/>
      <c r="K75" s="733"/>
      <c r="L75" s="731"/>
      <c r="M75" s="476" t="s">
        <v>1138</v>
      </c>
      <c r="N75" s="454"/>
      <c r="O75" s="739"/>
      <c r="P75" s="737"/>
      <c r="Q75" s="454"/>
      <c r="R75" s="454"/>
      <c r="S75" s="734"/>
      <c r="T75" s="461"/>
      <c r="U75" s="461"/>
      <c r="V75" s="736"/>
    </row>
    <row r="76" spans="1:22" ht="28.5" customHeight="1">
      <c r="A76" s="537" t="s">
        <v>365</v>
      </c>
      <c r="B76" s="758" t="s">
        <v>1430</v>
      </c>
      <c r="C76" s="759" t="s">
        <v>829</v>
      </c>
      <c r="D76" s="1197" t="s">
        <v>838</v>
      </c>
      <c r="E76" s="1194"/>
      <c r="F76" s="737"/>
      <c r="G76" s="754"/>
      <c r="H76" s="737" t="s">
        <v>1138</v>
      </c>
      <c r="I76" s="755" t="s">
        <v>1138</v>
      </c>
      <c r="J76" s="733"/>
      <c r="K76" s="733"/>
      <c r="L76" s="731"/>
      <c r="M76" s="476" t="s">
        <v>1138</v>
      </c>
      <c r="N76" s="454"/>
      <c r="O76" s="739"/>
      <c r="P76" s="737"/>
      <c r="Q76" s="454"/>
      <c r="R76" s="454"/>
      <c r="S76" s="734"/>
      <c r="T76" s="461"/>
      <c r="U76" s="461"/>
      <c r="V76" s="736"/>
    </row>
    <row r="77" spans="1:22" ht="28.5" customHeight="1">
      <c r="A77" s="537" t="s">
        <v>365</v>
      </c>
      <c r="B77" s="758" t="s">
        <v>1430</v>
      </c>
      <c r="C77" s="771" t="s">
        <v>1435</v>
      </c>
      <c r="D77" s="1197" t="s">
        <v>838</v>
      </c>
      <c r="E77" s="1197"/>
      <c r="F77" s="737" t="s">
        <v>1138</v>
      </c>
      <c r="G77" s="755"/>
      <c r="H77" s="737"/>
      <c r="I77" s="755"/>
      <c r="J77" s="738"/>
      <c r="K77" s="738"/>
      <c r="L77" s="737"/>
      <c r="M77" s="476"/>
      <c r="N77" s="476"/>
      <c r="O77" s="739"/>
      <c r="P77" s="737"/>
      <c r="Q77" s="476"/>
      <c r="R77" s="476"/>
      <c r="S77" s="739"/>
      <c r="T77" s="502"/>
      <c r="U77" s="502"/>
      <c r="V77" s="240"/>
    </row>
    <row r="78" spans="1:22" ht="28.5" customHeight="1">
      <c r="A78" s="537" t="s">
        <v>365</v>
      </c>
      <c r="B78" s="758" t="s">
        <v>1430</v>
      </c>
      <c r="C78" s="759" t="s">
        <v>1239</v>
      </c>
      <c r="D78" s="1194" t="s">
        <v>838</v>
      </c>
      <c r="E78" s="1198"/>
      <c r="F78" s="731"/>
      <c r="G78" s="754"/>
      <c r="H78" s="737" t="s">
        <v>1138</v>
      </c>
      <c r="I78" s="754"/>
      <c r="J78" s="733"/>
      <c r="K78" s="733"/>
      <c r="L78" s="731"/>
      <c r="M78" s="454"/>
      <c r="N78" s="454"/>
      <c r="O78" s="734"/>
      <c r="P78" s="731"/>
      <c r="Q78" s="454"/>
      <c r="R78" s="454"/>
      <c r="S78" s="734"/>
      <c r="T78" s="461"/>
      <c r="U78" s="461"/>
      <c r="V78" s="240"/>
    </row>
    <row r="79" spans="1:22" ht="28.5" customHeight="1">
      <c r="A79" s="537" t="s">
        <v>365</v>
      </c>
      <c r="B79" s="1002" t="s">
        <v>1240</v>
      </c>
      <c r="C79" s="1001" t="s">
        <v>59</v>
      </c>
      <c r="D79" s="1199" t="s">
        <v>838</v>
      </c>
      <c r="E79" s="1194"/>
      <c r="F79" s="1000"/>
      <c r="G79" s="999"/>
      <c r="H79" s="1000"/>
      <c r="I79" s="999"/>
      <c r="J79" s="763"/>
      <c r="K79" s="999"/>
      <c r="L79" s="1000"/>
      <c r="M79" s="998"/>
      <c r="N79" s="998"/>
      <c r="O79" s="999"/>
      <c r="P79" s="1000"/>
      <c r="Q79" s="998"/>
      <c r="R79" s="998"/>
      <c r="S79" s="999"/>
      <c r="T79" s="997" t="s">
        <v>1138</v>
      </c>
      <c r="U79" s="998"/>
      <c r="V79" s="240"/>
    </row>
    <row r="80" spans="1:22" ht="28.5" customHeight="1">
      <c r="A80" s="537" t="s">
        <v>365</v>
      </c>
      <c r="B80" s="758" t="s">
        <v>1241</v>
      </c>
      <c r="C80" s="1001" t="s">
        <v>59</v>
      </c>
      <c r="D80" s="1199" t="s">
        <v>838</v>
      </c>
      <c r="E80" s="1194"/>
      <c r="F80" s="1000"/>
      <c r="G80" s="999"/>
      <c r="H80" s="1000"/>
      <c r="I80" s="999"/>
      <c r="J80" s="763"/>
      <c r="K80" s="999"/>
      <c r="L80" s="1000"/>
      <c r="M80" s="998"/>
      <c r="N80" s="998"/>
      <c r="O80" s="999"/>
      <c r="P80" s="1000"/>
      <c r="Q80" s="998"/>
      <c r="R80" s="998"/>
      <c r="S80" s="999"/>
      <c r="T80" s="998"/>
      <c r="U80" s="996" t="s">
        <v>1138</v>
      </c>
      <c r="V80" s="240"/>
    </row>
    <row r="81" spans="1:22" ht="28.5" customHeight="1">
      <c r="A81" s="537" t="s">
        <v>365</v>
      </c>
      <c r="B81" s="758" t="s">
        <v>1242</v>
      </c>
      <c r="C81" s="1001" t="s">
        <v>1243</v>
      </c>
      <c r="D81" s="1199" t="s">
        <v>838</v>
      </c>
      <c r="E81" s="1194"/>
      <c r="F81" s="1000"/>
      <c r="G81" s="999"/>
      <c r="H81" s="997"/>
      <c r="I81" s="995"/>
      <c r="J81" s="763"/>
      <c r="K81" s="999"/>
      <c r="L81" s="1000"/>
      <c r="M81" s="998"/>
      <c r="N81" s="998"/>
      <c r="O81" s="999"/>
      <c r="P81" s="1000"/>
      <c r="Q81" s="998"/>
      <c r="R81" s="998"/>
      <c r="S81" s="999"/>
      <c r="T81" s="461"/>
      <c r="U81" s="998" t="s">
        <v>1138</v>
      </c>
      <c r="V81" s="240"/>
    </row>
    <row r="82" spans="1:22" ht="28.5" customHeight="1">
      <c r="A82" s="537" t="s">
        <v>365</v>
      </c>
      <c r="B82" s="758" t="s">
        <v>513</v>
      </c>
      <c r="C82" s="759" t="s">
        <v>1244</v>
      </c>
      <c r="D82" s="1194" t="s">
        <v>838</v>
      </c>
      <c r="E82" s="1194"/>
      <c r="F82" s="737" t="s">
        <v>1138</v>
      </c>
      <c r="G82" s="742"/>
      <c r="H82" s="737" t="s">
        <v>1138</v>
      </c>
      <c r="I82" s="477" t="s">
        <v>1138</v>
      </c>
      <c r="J82" s="733"/>
      <c r="K82" s="738" t="s">
        <v>1138</v>
      </c>
      <c r="L82" s="731"/>
      <c r="M82" s="454"/>
      <c r="N82" s="454"/>
      <c r="O82" s="734"/>
      <c r="P82" s="731"/>
      <c r="Q82" s="454"/>
      <c r="R82" s="454"/>
      <c r="S82" s="734"/>
      <c r="T82" s="461"/>
      <c r="U82" s="461"/>
      <c r="V82" s="240"/>
    </row>
    <row r="83" spans="1:22" ht="28.5" customHeight="1">
      <c r="A83" s="537" t="s">
        <v>365</v>
      </c>
      <c r="B83" s="758" t="s">
        <v>584</v>
      </c>
      <c r="C83" s="759" t="s">
        <v>1245</v>
      </c>
      <c r="D83" s="1197" t="s">
        <v>1246</v>
      </c>
      <c r="E83" s="1194"/>
      <c r="F83" s="737"/>
      <c r="G83" s="742"/>
      <c r="H83" s="737" t="s">
        <v>1138</v>
      </c>
      <c r="I83" s="742"/>
      <c r="J83" s="733"/>
      <c r="K83" s="733"/>
      <c r="L83" s="731"/>
      <c r="M83" s="454"/>
      <c r="N83" s="454"/>
      <c r="O83" s="734"/>
      <c r="P83" s="737"/>
      <c r="Q83" s="476"/>
      <c r="R83" s="476"/>
      <c r="S83" s="739"/>
      <c r="T83" s="461"/>
      <c r="U83" s="461"/>
      <c r="V83" s="240"/>
    </row>
    <row r="84" spans="1:22" ht="28.5" customHeight="1">
      <c r="A84" s="537" t="s">
        <v>365</v>
      </c>
      <c r="B84" s="758" t="s">
        <v>584</v>
      </c>
      <c r="C84" s="759" t="s">
        <v>1247</v>
      </c>
      <c r="D84" s="1197" t="s">
        <v>1246</v>
      </c>
      <c r="E84" s="1194"/>
      <c r="F84" s="737"/>
      <c r="G84" s="742"/>
      <c r="H84" s="737"/>
      <c r="I84" s="742"/>
      <c r="J84" s="733"/>
      <c r="K84" s="733"/>
      <c r="L84" s="731"/>
      <c r="M84" s="454"/>
      <c r="N84" s="454"/>
      <c r="O84" s="734"/>
      <c r="P84" s="737" t="s">
        <v>1138</v>
      </c>
      <c r="Q84" s="476" t="s">
        <v>1138</v>
      </c>
      <c r="R84" s="476" t="s">
        <v>1138</v>
      </c>
      <c r="S84" s="739" t="s">
        <v>1138</v>
      </c>
      <c r="T84" s="461"/>
      <c r="U84" s="461"/>
      <c r="V84" s="240"/>
    </row>
    <row r="85" spans="1:22" ht="28.5" customHeight="1">
      <c r="A85" s="537" t="s">
        <v>365</v>
      </c>
      <c r="B85" s="758" t="s">
        <v>584</v>
      </c>
      <c r="C85" s="759" t="s">
        <v>1248</v>
      </c>
      <c r="D85" s="1197" t="s">
        <v>1246</v>
      </c>
      <c r="E85" s="1194"/>
      <c r="F85" s="737" t="s">
        <v>1138</v>
      </c>
      <c r="G85" s="742"/>
      <c r="H85" s="737"/>
      <c r="I85" s="742"/>
      <c r="J85" s="733"/>
      <c r="K85" s="733"/>
      <c r="L85" s="731"/>
      <c r="M85" s="454"/>
      <c r="N85" s="454"/>
      <c r="O85" s="734"/>
      <c r="P85" s="737"/>
      <c r="Q85" s="476"/>
      <c r="R85" s="476"/>
      <c r="S85" s="739"/>
      <c r="T85" s="461"/>
      <c r="U85" s="461"/>
      <c r="V85" s="240"/>
    </row>
    <row r="86" spans="1:22" ht="28.5" customHeight="1">
      <c r="A86" s="537" t="s">
        <v>365</v>
      </c>
      <c r="B86" s="758" t="s">
        <v>585</v>
      </c>
      <c r="C86" s="759" t="s">
        <v>1245</v>
      </c>
      <c r="D86" s="1197" t="s">
        <v>159</v>
      </c>
      <c r="E86" s="1194"/>
      <c r="F86" s="737"/>
      <c r="G86" s="742"/>
      <c r="H86" s="737" t="s">
        <v>1138</v>
      </c>
      <c r="I86" s="742"/>
      <c r="J86" s="733"/>
      <c r="K86" s="733"/>
      <c r="L86" s="731"/>
      <c r="M86" s="454"/>
      <c r="N86" s="454"/>
      <c r="O86" s="734"/>
      <c r="P86" s="737"/>
      <c r="Q86" s="476"/>
      <c r="R86" s="476"/>
      <c r="S86" s="739"/>
      <c r="T86" s="461"/>
      <c r="U86" s="461"/>
      <c r="V86" s="240"/>
    </row>
    <row r="87" spans="1:22" ht="28.5" customHeight="1">
      <c r="A87" s="537" t="s">
        <v>365</v>
      </c>
      <c r="B87" s="758" t="s">
        <v>585</v>
      </c>
      <c r="C87" s="759" t="s">
        <v>1247</v>
      </c>
      <c r="D87" s="1197" t="s">
        <v>159</v>
      </c>
      <c r="E87" s="1194"/>
      <c r="F87" s="737"/>
      <c r="G87" s="742"/>
      <c r="H87" s="737"/>
      <c r="I87" s="742"/>
      <c r="J87" s="733"/>
      <c r="K87" s="733"/>
      <c r="L87" s="731"/>
      <c r="M87" s="454"/>
      <c r="N87" s="454"/>
      <c r="O87" s="734"/>
      <c r="P87" s="737" t="s">
        <v>1138</v>
      </c>
      <c r="Q87" s="476" t="s">
        <v>1138</v>
      </c>
      <c r="R87" s="476" t="s">
        <v>1138</v>
      </c>
      <c r="S87" s="739" t="s">
        <v>1138</v>
      </c>
      <c r="T87" s="461"/>
      <c r="U87" s="461"/>
      <c r="V87" s="240"/>
    </row>
    <row r="88" spans="1:22" ht="28.5" customHeight="1">
      <c r="A88" s="537" t="s">
        <v>365</v>
      </c>
      <c r="B88" s="758" t="s">
        <v>585</v>
      </c>
      <c r="C88" s="759" t="s">
        <v>1248</v>
      </c>
      <c r="D88" s="1197" t="s">
        <v>159</v>
      </c>
      <c r="E88" s="1194"/>
      <c r="F88" s="737" t="s">
        <v>1138</v>
      </c>
      <c r="G88" s="742"/>
      <c r="H88" s="737"/>
      <c r="I88" s="742"/>
      <c r="J88" s="733"/>
      <c r="K88" s="733"/>
      <c r="L88" s="731"/>
      <c r="M88" s="454"/>
      <c r="N88" s="454"/>
      <c r="O88" s="734"/>
      <c r="P88" s="737"/>
      <c r="Q88" s="476"/>
      <c r="R88" s="476"/>
      <c r="S88" s="739"/>
      <c r="T88" s="461"/>
      <c r="U88" s="461"/>
      <c r="V88" s="240"/>
    </row>
    <row r="89" spans="1:22" ht="28.5" customHeight="1">
      <c r="A89" s="537" t="s">
        <v>365</v>
      </c>
      <c r="B89" s="760" t="s">
        <v>587</v>
      </c>
      <c r="C89" s="759" t="s">
        <v>1243</v>
      </c>
      <c r="D89" s="1197" t="s">
        <v>782</v>
      </c>
      <c r="E89" s="1201"/>
      <c r="F89" s="761" t="s">
        <v>1138</v>
      </c>
      <c r="G89" s="762"/>
      <c r="H89" s="761" t="s">
        <v>1138</v>
      </c>
      <c r="I89" s="762"/>
      <c r="J89" s="763"/>
      <c r="K89" s="763"/>
      <c r="L89" s="764"/>
      <c r="M89" s="741"/>
      <c r="N89" s="741"/>
      <c r="O89" s="765"/>
      <c r="P89" s="761"/>
      <c r="Q89" s="486"/>
      <c r="R89" s="486"/>
      <c r="S89" s="766"/>
      <c r="T89" s="767"/>
      <c r="U89" s="767"/>
      <c r="V89" s="240"/>
    </row>
    <row r="90" spans="1:22" ht="28.5" customHeight="1">
      <c r="A90" s="537" t="s">
        <v>365</v>
      </c>
      <c r="B90" s="760" t="s">
        <v>1249</v>
      </c>
      <c r="C90" s="779" t="s">
        <v>1250</v>
      </c>
      <c r="D90" s="1197" t="s">
        <v>112</v>
      </c>
      <c r="E90" s="1194"/>
      <c r="F90" s="764"/>
      <c r="G90" s="762"/>
      <c r="H90" s="764"/>
      <c r="I90" s="762"/>
      <c r="J90" s="763"/>
      <c r="K90" s="780" t="s">
        <v>1138</v>
      </c>
      <c r="L90" s="764"/>
      <c r="M90" s="770"/>
      <c r="N90" s="770"/>
      <c r="O90" s="765"/>
      <c r="P90" s="764"/>
      <c r="Q90" s="770"/>
      <c r="R90" s="770"/>
      <c r="S90" s="765"/>
      <c r="T90" s="781"/>
      <c r="U90" s="781"/>
      <c r="V90" s="240"/>
    </row>
  </sheetData>
  <mergeCells count="92">
    <mergeCell ref="D90:E90"/>
    <mergeCell ref="D85:E85"/>
    <mergeCell ref="D86:E86"/>
    <mergeCell ref="D87:E87"/>
    <mergeCell ref="D88:E88"/>
    <mergeCell ref="D89:E89"/>
    <mergeCell ref="D72:E72"/>
    <mergeCell ref="D77:E77"/>
    <mergeCell ref="D78:E78"/>
    <mergeCell ref="D79:E79"/>
    <mergeCell ref="D73:E73"/>
    <mergeCell ref="D74:E74"/>
    <mergeCell ref="D75:E75"/>
    <mergeCell ref="D76:E76"/>
    <mergeCell ref="D80:E80"/>
    <mergeCell ref="D81:E81"/>
    <mergeCell ref="D82:E82"/>
    <mergeCell ref="D83:E83"/>
    <mergeCell ref="D84:E84"/>
    <mergeCell ref="D61:E61"/>
    <mergeCell ref="D62:E62"/>
    <mergeCell ref="D64:E64"/>
    <mergeCell ref="D65:E65"/>
    <mergeCell ref="D66:E66"/>
    <mergeCell ref="D63:E63"/>
    <mergeCell ref="D67:E67"/>
    <mergeCell ref="D68:E68"/>
    <mergeCell ref="D69:E69"/>
    <mergeCell ref="D70:E70"/>
    <mergeCell ref="D71:E71"/>
    <mergeCell ref="D51:E51"/>
    <mergeCell ref="D52:E52"/>
    <mergeCell ref="D59:E59"/>
    <mergeCell ref="D60:E60"/>
    <mergeCell ref="D53:E53"/>
    <mergeCell ref="D54:E54"/>
    <mergeCell ref="D55:E55"/>
    <mergeCell ref="D56:E56"/>
    <mergeCell ref="D57:E57"/>
    <mergeCell ref="D58:E58"/>
    <mergeCell ref="D43:E43"/>
    <mergeCell ref="D45:E45"/>
    <mergeCell ref="D50:E50"/>
    <mergeCell ref="D44:E44"/>
    <mergeCell ref="D46:E46"/>
    <mergeCell ref="D47:E47"/>
    <mergeCell ref="D48:E48"/>
    <mergeCell ref="D49:E49"/>
    <mergeCell ref="D32:E32"/>
    <mergeCell ref="D33:E33"/>
    <mergeCell ref="D34:E34"/>
    <mergeCell ref="D35:E35"/>
    <mergeCell ref="D37:E37"/>
    <mergeCell ref="D36:E36"/>
    <mergeCell ref="D38:E38"/>
    <mergeCell ref="D39:E39"/>
    <mergeCell ref="D40:E40"/>
    <mergeCell ref="D41:E41"/>
    <mergeCell ref="D42:E42"/>
    <mergeCell ref="D24:E24"/>
    <mergeCell ref="D25:E25"/>
    <mergeCell ref="D26:E26"/>
    <mergeCell ref="D15:E15"/>
    <mergeCell ref="D16:E16"/>
    <mergeCell ref="D17:E17"/>
    <mergeCell ref="D19:E19"/>
    <mergeCell ref="D11:E11"/>
    <mergeCell ref="D13:E13"/>
    <mergeCell ref="D14:E14"/>
    <mergeCell ref="D23:E23"/>
    <mergeCell ref="D18:E18"/>
    <mergeCell ref="D12:E12"/>
    <mergeCell ref="D21:E21"/>
    <mergeCell ref="D22:E22"/>
    <mergeCell ref="D20:E20"/>
    <mergeCell ref="D27:E27"/>
    <mergeCell ref="D28:E28"/>
    <mergeCell ref="D29:E29"/>
    <mergeCell ref="D30:E30"/>
    <mergeCell ref="D31:E31"/>
    <mergeCell ref="D10:E10"/>
    <mergeCell ref="R1:S1"/>
    <mergeCell ref="T1:U1"/>
    <mergeCell ref="R2:S2"/>
    <mergeCell ref="T2:U2"/>
    <mergeCell ref="D9:E9"/>
    <mergeCell ref="D7:E7"/>
    <mergeCell ref="D3:E4"/>
    <mergeCell ref="F3:U3"/>
    <mergeCell ref="D6:E6"/>
    <mergeCell ref="D5:E5"/>
    <mergeCell ref="D8:E8"/>
  </mergeCells>
  <phoneticPr fontId="34" type="noConversion"/>
  <pageMargins left="0.78749999999999998" right="0.78749999999999998"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&amp;C&amp;"Times New Roman,Normal"&amp;12Page &amp;P</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6" sqref="N16"/>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85" zoomScaleNormal="85" workbookViewId="0">
      <pane ySplit="3" topLeftCell="A7" activePane="bottomLeft" state="frozenSplit"/>
      <selection pane="bottomLeft" activeCell="K3" sqref="K3"/>
    </sheetView>
  </sheetViews>
  <sheetFormatPr defaultRowHeight="12.75"/>
  <cols>
    <col min="2" max="2" width="26.42578125" customWidth="1"/>
    <col min="3" max="3" width="22.28515625" customWidth="1"/>
    <col min="4" max="4" width="25.5703125" customWidth="1"/>
    <col min="5" max="5" width="25" customWidth="1"/>
    <col min="6" max="6" width="22.5703125" customWidth="1"/>
    <col min="7" max="7" width="20.42578125" customWidth="1"/>
    <col min="8" max="8" width="22.140625" customWidth="1"/>
  </cols>
  <sheetData>
    <row r="1" spans="1:8" ht="15.75">
      <c r="A1" s="2" t="s">
        <v>1542</v>
      </c>
    </row>
    <row r="2" spans="1:8" ht="13.5" thickBot="1">
      <c r="A2" t="s">
        <v>1543</v>
      </c>
    </row>
    <row r="3" spans="1:8" ht="108.75" customHeight="1" thickBot="1">
      <c r="A3" s="331" t="s">
        <v>429</v>
      </c>
      <c r="B3" s="331" t="s">
        <v>430</v>
      </c>
      <c r="C3" s="331" t="s">
        <v>431</v>
      </c>
      <c r="D3" s="331" t="s">
        <v>432</v>
      </c>
      <c r="E3" s="331" t="s">
        <v>433</v>
      </c>
      <c r="F3" s="331" t="s">
        <v>434</v>
      </c>
      <c r="G3" s="331" t="s">
        <v>435</v>
      </c>
      <c r="H3" s="331" t="s">
        <v>436</v>
      </c>
    </row>
    <row r="4" spans="1:8" ht="102">
      <c r="A4" s="595" t="s">
        <v>1276</v>
      </c>
      <c r="B4" s="598" t="s">
        <v>1279</v>
      </c>
      <c r="C4" s="597" t="s">
        <v>367</v>
      </c>
      <c r="D4" s="598" t="s">
        <v>1277</v>
      </c>
      <c r="E4" s="598" t="s">
        <v>1280</v>
      </c>
      <c r="F4" s="597" t="s">
        <v>1278</v>
      </c>
      <c r="G4" s="597"/>
      <c r="H4" s="597" t="s">
        <v>1553</v>
      </c>
    </row>
    <row r="5" spans="1:8" s="600" customFormat="1" ht="331.5">
      <c r="A5" s="596" t="s">
        <v>1281</v>
      </c>
      <c r="B5" s="594" t="s">
        <v>1541</v>
      </c>
      <c r="C5" s="596" t="s">
        <v>365</v>
      </c>
      <c r="D5" s="599" t="s">
        <v>1296</v>
      </c>
      <c r="E5" s="594" t="s">
        <v>1283</v>
      </c>
      <c r="F5" s="594" t="s">
        <v>1282</v>
      </c>
      <c r="G5" s="596"/>
      <c r="H5" s="597" t="s">
        <v>1553</v>
      </c>
    </row>
    <row r="6" spans="1:8" ht="165.75">
      <c r="A6" s="593" t="s">
        <v>1291</v>
      </c>
      <c r="B6" s="592" t="s">
        <v>1295</v>
      </c>
      <c r="C6" s="593" t="s">
        <v>1552</v>
      </c>
      <c r="D6" s="592" t="s">
        <v>1292</v>
      </c>
      <c r="E6" s="592" t="s">
        <v>1293</v>
      </c>
      <c r="F6" s="592" t="s">
        <v>1294</v>
      </c>
      <c r="G6" s="593"/>
      <c r="H6" s="597" t="s">
        <v>1553</v>
      </c>
    </row>
    <row r="7" spans="1:8" ht="255">
      <c r="A7" s="593" t="s">
        <v>1287</v>
      </c>
      <c r="B7" s="592" t="s">
        <v>1288</v>
      </c>
      <c r="C7" s="593" t="s">
        <v>365</v>
      </c>
      <c r="D7" s="592" t="s">
        <v>1290</v>
      </c>
      <c r="E7" s="592" t="s">
        <v>1289</v>
      </c>
      <c r="F7" s="592" t="s">
        <v>1294</v>
      </c>
      <c r="G7" s="593"/>
      <c r="H7" s="597" t="s">
        <v>1553</v>
      </c>
    </row>
    <row r="8" spans="1:8" s="600" customFormat="1" ht="255">
      <c r="A8" s="594" t="s">
        <v>1284</v>
      </c>
      <c r="B8" s="594" t="s">
        <v>1540</v>
      </c>
      <c r="C8" s="594" t="s">
        <v>1285</v>
      </c>
      <c r="D8" s="594" t="s">
        <v>437</v>
      </c>
      <c r="E8" s="594" t="s">
        <v>1275</v>
      </c>
      <c r="F8" s="601" t="s">
        <v>1286</v>
      </c>
      <c r="G8" s="594" t="s">
        <v>438</v>
      </c>
      <c r="H8" s="594" t="s">
        <v>1554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I204"/>
  <sheetViews>
    <sheetView zoomScaleNormal="100" zoomScaleSheetLayoutView="100" zoomScalePageLayoutView="90" workbookViewId="0">
      <pane ySplit="3" topLeftCell="A4" activePane="bottomLeft" state="frozenSplit"/>
      <selection pane="bottomLeft" activeCell="C147" sqref="C147"/>
    </sheetView>
  </sheetViews>
  <sheetFormatPr defaultColWidth="11.42578125" defaultRowHeight="12.75"/>
  <cols>
    <col min="1" max="1" width="10.7109375" style="45" customWidth="1"/>
    <col min="2" max="2" width="17.140625" style="1" customWidth="1"/>
    <col min="3" max="3" width="36.140625" style="136" customWidth="1"/>
    <col min="4" max="4" width="18.7109375" style="36" customWidth="1"/>
    <col min="5" max="5" width="18.7109375" style="136" customWidth="1"/>
    <col min="6" max="6" width="13.28515625" style="136" hidden="1" customWidth="1"/>
    <col min="7" max="7" width="18.140625" style="36" customWidth="1"/>
    <col min="8" max="16384" width="11.42578125" style="1"/>
  </cols>
  <sheetData>
    <row r="1" spans="1:9" ht="19.350000000000001" customHeight="1" thickBot="1">
      <c r="A1" s="367" t="s">
        <v>301</v>
      </c>
      <c r="B1" s="368"/>
      <c r="C1" s="368"/>
      <c r="D1" s="369"/>
      <c r="E1" s="212" t="s">
        <v>0</v>
      </c>
      <c r="F1" s="370"/>
      <c r="G1" s="371" t="s">
        <v>574</v>
      </c>
    </row>
    <row r="2" spans="1:9" ht="23.1" customHeight="1" thickBot="1">
      <c r="A2" s="372"/>
      <c r="B2" s="2"/>
      <c r="C2" s="2"/>
      <c r="D2" s="139"/>
      <c r="E2" s="345" t="s">
        <v>282</v>
      </c>
      <c r="F2" s="346"/>
      <c r="G2" s="379">
        <v>2014</v>
      </c>
    </row>
    <row r="3" spans="1:9" ht="47.1" customHeight="1" thickBot="1">
      <c r="A3" s="348" t="s">
        <v>1</v>
      </c>
      <c r="B3" s="349" t="s">
        <v>326</v>
      </c>
      <c r="C3" s="349" t="s">
        <v>327</v>
      </c>
      <c r="D3" s="349" t="s">
        <v>333</v>
      </c>
      <c r="E3" s="350" t="s">
        <v>350</v>
      </c>
      <c r="F3" s="351" t="s">
        <v>3</v>
      </c>
      <c r="G3" s="350" t="s">
        <v>336</v>
      </c>
      <c r="H3" s="45"/>
      <c r="I3" s="753"/>
    </row>
    <row r="4" spans="1:9" s="140" customFormat="1" ht="26.25" customHeight="1">
      <c r="A4" s="395" t="s">
        <v>638</v>
      </c>
      <c r="B4" s="347"/>
      <c r="C4" s="347"/>
      <c r="D4" s="380"/>
      <c r="E4" s="380"/>
      <c r="F4" s="381" t="s">
        <v>6</v>
      </c>
      <c r="G4" s="382"/>
      <c r="H4" s="211"/>
    </row>
    <row r="5" spans="1:9" s="140" customFormat="1" ht="13.35" customHeight="1">
      <c r="A5" s="407" t="s">
        <v>365</v>
      </c>
      <c r="B5" s="217"/>
      <c r="C5" s="373" t="s">
        <v>575</v>
      </c>
      <c r="D5" s="343"/>
      <c r="E5" s="343"/>
      <c r="F5" s="337" t="s">
        <v>6</v>
      </c>
      <c r="G5" s="383"/>
      <c r="H5" s="211"/>
    </row>
    <row r="6" spans="1:9" s="140" customFormat="1">
      <c r="A6" s="407" t="s">
        <v>365</v>
      </c>
      <c r="B6" s="352"/>
      <c r="C6" s="373" t="s">
        <v>576</v>
      </c>
      <c r="D6" s="375"/>
      <c r="E6" s="375">
        <v>1</v>
      </c>
      <c r="F6" s="339" t="s">
        <v>6</v>
      </c>
      <c r="G6" s="384"/>
      <c r="H6" s="211"/>
    </row>
    <row r="7" spans="1:9" s="140" customFormat="1">
      <c r="A7" s="407" t="s">
        <v>365</v>
      </c>
      <c r="B7" s="352"/>
      <c r="C7" s="373" t="s">
        <v>576</v>
      </c>
      <c r="D7" s="375"/>
      <c r="E7" s="375"/>
      <c r="F7" s="339" t="s">
        <v>6</v>
      </c>
      <c r="G7" s="384"/>
      <c r="H7" s="211"/>
    </row>
    <row r="8" spans="1:9" s="140" customFormat="1">
      <c r="A8" s="407" t="s">
        <v>365</v>
      </c>
      <c r="B8" s="352"/>
      <c r="C8" s="373" t="s">
        <v>576</v>
      </c>
      <c r="D8" s="375"/>
      <c r="E8" s="375"/>
      <c r="F8" s="339" t="s">
        <v>6</v>
      </c>
      <c r="G8" s="384"/>
      <c r="H8" s="211"/>
    </row>
    <row r="9" spans="1:9" s="140" customFormat="1" ht="26.25" customHeight="1">
      <c r="A9" s="374" t="s">
        <v>639</v>
      </c>
      <c r="B9" s="344"/>
      <c r="C9" s="344"/>
      <c r="D9" s="356"/>
      <c r="E9" s="356"/>
      <c r="F9" s="338" t="s">
        <v>6</v>
      </c>
      <c r="G9" s="385"/>
      <c r="H9" s="211"/>
    </row>
    <row r="10" spans="1:9" s="140" customFormat="1">
      <c r="A10" s="407" t="s">
        <v>365</v>
      </c>
      <c r="B10" s="353" t="s">
        <v>583</v>
      </c>
      <c r="C10" s="353" t="s">
        <v>577</v>
      </c>
      <c r="D10" s="343"/>
      <c r="E10" s="343"/>
      <c r="F10" s="337"/>
      <c r="G10" s="383"/>
      <c r="H10" s="211"/>
    </row>
    <row r="11" spans="1:9" s="140" customFormat="1">
      <c r="A11" s="407" t="s">
        <v>365</v>
      </c>
      <c r="B11" s="399" t="s">
        <v>584</v>
      </c>
      <c r="C11" s="399" t="s">
        <v>578</v>
      </c>
      <c r="D11" s="365"/>
      <c r="E11" s="365">
        <v>1</v>
      </c>
      <c r="F11" s="215"/>
      <c r="G11" s="386"/>
      <c r="H11" s="211"/>
    </row>
    <row r="12" spans="1:9" s="140" customFormat="1">
      <c r="A12" s="407" t="s">
        <v>365</v>
      </c>
      <c r="B12" s="353" t="s">
        <v>585</v>
      </c>
      <c r="C12" s="353" t="s">
        <v>579</v>
      </c>
      <c r="D12" s="365"/>
      <c r="E12" s="365">
        <v>1</v>
      </c>
      <c r="F12" s="215"/>
      <c r="G12" s="386"/>
      <c r="H12" s="211"/>
    </row>
    <row r="13" spans="1:9" s="140" customFormat="1" ht="25.5">
      <c r="A13" s="407" t="s">
        <v>365</v>
      </c>
      <c r="B13" s="399" t="s">
        <v>586</v>
      </c>
      <c r="C13" s="399" t="s">
        <v>580</v>
      </c>
      <c r="D13" s="365"/>
      <c r="E13" s="365"/>
      <c r="F13" s="215"/>
      <c r="G13" s="386"/>
      <c r="H13" s="211"/>
    </row>
    <row r="14" spans="1:9" s="140" customFormat="1">
      <c r="A14" s="407" t="s">
        <v>365</v>
      </c>
      <c r="B14" s="353" t="s">
        <v>587</v>
      </c>
      <c r="C14" s="353" t="s">
        <v>581</v>
      </c>
      <c r="D14" s="365"/>
      <c r="E14" s="365">
        <v>1</v>
      </c>
      <c r="F14" s="215"/>
      <c r="G14" s="386"/>
      <c r="H14" s="211"/>
    </row>
    <row r="15" spans="1:9" s="140" customFormat="1">
      <c r="A15" s="407" t="s">
        <v>365</v>
      </c>
      <c r="B15" s="355" t="s">
        <v>588</v>
      </c>
      <c r="C15" s="399" t="s">
        <v>582</v>
      </c>
      <c r="D15" s="365"/>
      <c r="E15" s="365">
        <v>1</v>
      </c>
      <c r="F15" s="215"/>
      <c r="G15" s="386"/>
      <c r="H15" s="211"/>
    </row>
    <row r="16" spans="1:9" s="140" customFormat="1">
      <c r="A16" s="407" t="s">
        <v>365</v>
      </c>
      <c r="B16" s="353" t="s">
        <v>678</v>
      </c>
      <c r="C16" s="353" t="s">
        <v>590</v>
      </c>
      <c r="D16" s="365"/>
      <c r="E16" s="365">
        <v>1</v>
      </c>
      <c r="F16" s="215"/>
      <c r="G16" s="386"/>
      <c r="H16" s="211"/>
    </row>
    <row r="17" spans="1:8" s="140" customFormat="1" ht="25.5">
      <c r="A17" s="407" t="s">
        <v>365</v>
      </c>
      <c r="B17" s="393" t="s">
        <v>589</v>
      </c>
      <c r="C17" s="399" t="s">
        <v>637</v>
      </c>
      <c r="D17" s="365"/>
      <c r="E17" s="365"/>
      <c r="F17" s="215"/>
      <c r="G17" s="386"/>
      <c r="H17" s="211"/>
    </row>
    <row r="18" spans="1:8" s="361" customFormat="1" ht="25.5" customHeight="1">
      <c r="A18" s="406" t="s">
        <v>677</v>
      </c>
      <c r="B18" s="362"/>
      <c r="C18" s="362"/>
      <c r="D18" s="356"/>
      <c r="E18" s="356"/>
      <c r="F18" s="362"/>
      <c r="G18" s="385"/>
      <c r="H18" s="363"/>
    </row>
    <row r="19" spans="1:8" s="136" customFormat="1" ht="25.5">
      <c r="A19" s="407" t="s">
        <v>365</v>
      </c>
      <c r="B19" s="408" t="s">
        <v>441</v>
      </c>
      <c r="C19" s="409" t="s">
        <v>449</v>
      </c>
      <c r="D19" s="343" t="s">
        <v>8</v>
      </c>
      <c r="E19" s="343">
        <v>1</v>
      </c>
      <c r="F19" s="254"/>
      <c r="G19" s="383"/>
      <c r="H19" s="45"/>
    </row>
    <row r="20" spans="1:8" s="136" customFormat="1" ht="25.5">
      <c r="A20" s="407" t="s">
        <v>365</v>
      </c>
      <c r="B20" s="410" t="s">
        <v>442</v>
      </c>
      <c r="C20" s="411" t="s">
        <v>635</v>
      </c>
      <c r="D20" s="343" t="s">
        <v>8</v>
      </c>
      <c r="E20" s="365">
        <v>1</v>
      </c>
      <c r="F20" s="214"/>
      <c r="G20" s="386"/>
      <c r="H20" s="45"/>
    </row>
    <row r="21" spans="1:8" s="136" customFormat="1" ht="25.5">
      <c r="A21" s="407" t="s">
        <v>365</v>
      </c>
      <c r="B21" s="410" t="s">
        <v>443</v>
      </c>
      <c r="C21" s="411" t="s">
        <v>450</v>
      </c>
      <c r="D21" s="343" t="s">
        <v>8</v>
      </c>
      <c r="E21" s="365">
        <v>1</v>
      </c>
      <c r="F21" s="214"/>
      <c r="G21" s="386"/>
      <c r="H21" s="45"/>
    </row>
    <row r="22" spans="1:8" s="136" customFormat="1" ht="25.5">
      <c r="A22" s="407" t="s">
        <v>365</v>
      </c>
      <c r="B22" s="410" t="s">
        <v>444</v>
      </c>
      <c r="C22" s="411" t="s">
        <v>451</v>
      </c>
      <c r="D22" s="343" t="s">
        <v>8</v>
      </c>
      <c r="E22" s="365">
        <v>2</v>
      </c>
      <c r="F22" s="214"/>
      <c r="G22" s="386"/>
      <c r="H22" s="45"/>
    </row>
    <row r="23" spans="1:8" s="136" customFormat="1" ht="25.5">
      <c r="A23" s="407" t="s">
        <v>365</v>
      </c>
      <c r="B23" s="410" t="s">
        <v>445</v>
      </c>
      <c r="C23" s="411" t="s">
        <v>447</v>
      </c>
      <c r="D23" s="343" t="s">
        <v>8</v>
      </c>
      <c r="E23" s="365">
        <v>1</v>
      </c>
      <c r="F23" s="214"/>
      <c r="G23" s="386"/>
      <c r="H23" s="45"/>
    </row>
    <row r="24" spans="1:8" s="136" customFormat="1" ht="25.5">
      <c r="A24" s="407" t="s">
        <v>365</v>
      </c>
      <c r="B24" s="412" t="s">
        <v>446</v>
      </c>
      <c r="C24" s="413" t="s">
        <v>448</v>
      </c>
      <c r="D24" s="343" t="s">
        <v>8</v>
      </c>
      <c r="E24" s="375">
        <v>2</v>
      </c>
      <c r="F24" s="340"/>
      <c r="G24" s="384"/>
      <c r="H24" s="45"/>
    </row>
    <row r="25" spans="1:8" s="136" customFormat="1" ht="51">
      <c r="A25" s="407" t="s">
        <v>365</v>
      </c>
      <c r="B25" s="364" t="s">
        <v>591</v>
      </c>
      <c r="C25" s="413" t="s">
        <v>592</v>
      </c>
      <c r="D25" s="343" t="s">
        <v>8</v>
      </c>
      <c r="E25" s="375">
        <v>1</v>
      </c>
      <c r="F25" s="340"/>
      <c r="G25" s="384"/>
      <c r="H25" s="45"/>
    </row>
    <row r="26" spans="1:8" s="140" customFormat="1" ht="22.5" customHeight="1">
      <c r="A26" s="374" t="s">
        <v>646</v>
      </c>
      <c r="B26" s="344"/>
      <c r="C26" s="344"/>
      <c r="D26" s="356"/>
      <c r="E26" s="356"/>
      <c r="F26" s="338" t="s">
        <v>6</v>
      </c>
      <c r="G26" s="385"/>
      <c r="H26" s="211"/>
    </row>
    <row r="27" spans="1:8" s="140" customFormat="1" ht="18" customHeight="1">
      <c r="A27" s="374" t="s">
        <v>104</v>
      </c>
      <c r="B27" s="344"/>
      <c r="C27" s="344"/>
      <c r="D27" s="356"/>
      <c r="E27" s="356"/>
      <c r="F27" s="338" t="s">
        <v>6</v>
      </c>
      <c r="G27" s="385"/>
      <c r="H27" s="211"/>
    </row>
    <row r="28" spans="1:8" s="140" customFormat="1" ht="25.5">
      <c r="A28" s="407" t="s">
        <v>365</v>
      </c>
      <c r="B28" s="366"/>
      <c r="C28" s="400" t="s">
        <v>647</v>
      </c>
      <c r="D28" s="365" t="s">
        <v>104</v>
      </c>
      <c r="E28" s="365"/>
      <c r="F28" s="215"/>
      <c r="G28" s="386"/>
      <c r="H28" s="211"/>
    </row>
    <row r="29" spans="1:8" s="140" customFormat="1" ht="25.5">
      <c r="A29" s="407" t="s">
        <v>365</v>
      </c>
      <c r="B29" s="366"/>
      <c r="C29" s="400" t="s">
        <v>648</v>
      </c>
      <c r="D29" s="365" t="s">
        <v>104</v>
      </c>
      <c r="E29" s="365"/>
      <c r="F29" s="215"/>
      <c r="G29" s="386"/>
      <c r="H29" s="211"/>
    </row>
    <row r="30" spans="1:8" s="140" customFormat="1" ht="25.5">
      <c r="A30" s="407" t="s">
        <v>365</v>
      </c>
      <c r="B30" s="366"/>
      <c r="C30" s="400" t="s">
        <v>649</v>
      </c>
      <c r="D30" s="365" t="s">
        <v>104</v>
      </c>
      <c r="E30" s="365"/>
      <c r="F30" s="215"/>
      <c r="G30" s="386"/>
      <c r="H30" s="211"/>
    </row>
    <row r="31" spans="1:8" s="140" customFormat="1" ht="38.25">
      <c r="A31" s="414" t="s">
        <v>365</v>
      </c>
      <c r="B31" s="396"/>
      <c r="C31" s="401" t="s">
        <v>650</v>
      </c>
      <c r="D31" s="397" t="s">
        <v>104</v>
      </c>
      <c r="E31" s="397"/>
      <c r="F31" s="336"/>
      <c r="G31" s="384"/>
      <c r="H31" s="211"/>
    </row>
    <row r="32" spans="1:8" s="140" customFormat="1">
      <c r="A32" s="415"/>
      <c r="B32" s="344"/>
      <c r="C32" s="402"/>
      <c r="D32" s="356"/>
      <c r="E32" s="356"/>
      <c r="F32" s="338"/>
      <c r="G32" s="357"/>
      <c r="H32" s="211"/>
    </row>
    <row r="33" spans="1:8" s="140" customFormat="1" ht="25.5">
      <c r="A33" s="407" t="s">
        <v>365</v>
      </c>
      <c r="B33" s="398"/>
      <c r="C33" s="403" t="s">
        <v>651</v>
      </c>
      <c r="D33" s="343" t="s">
        <v>104</v>
      </c>
      <c r="E33" s="343"/>
      <c r="F33" s="337"/>
      <c r="G33" s="383"/>
      <c r="H33" s="211"/>
    </row>
    <row r="34" spans="1:8" s="140" customFormat="1" ht="38.25">
      <c r="A34" s="407" t="s">
        <v>365</v>
      </c>
      <c r="B34" s="366"/>
      <c r="C34" s="400" t="s">
        <v>652</v>
      </c>
      <c r="D34" s="365" t="s">
        <v>104</v>
      </c>
      <c r="E34" s="365"/>
      <c r="F34" s="215"/>
      <c r="G34" s="386"/>
      <c r="H34" s="211"/>
    </row>
    <row r="35" spans="1:8" s="140" customFormat="1" ht="38.25">
      <c r="A35" s="407" t="s">
        <v>365</v>
      </c>
      <c r="B35" s="366"/>
      <c r="C35" s="400" t="s">
        <v>653</v>
      </c>
      <c r="D35" s="365" t="s">
        <v>104</v>
      </c>
      <c r="E35" s="365"/>
      <c r="F35" s="215"/>
      <c r="G35" s="386"/>
      <c r="H35" s="211"/>
    </row>
    <row r="36" spans="1:8" s="140" customFormat="1" ht="51">
      <c r="A36" s="407" t="s">
        <v>365</v>
      </c>
      <c r="B36" s="366"/>
      <c r="C36" s="400" t="s">
        <v>654</v>
      </c>
      <c r="D36" s="365" t="s">
        <v>104</v>
      </c>
      <c r="E36" s="365"/>
      <c r="F36" s="215"/>
      <c r="G36" s="386"/>
      <c r="H36" s="211"/>
    </row>
    <row r="37" spans="1:8" s="140" customFormat="1" ht="25.5">
      <c r="A37" s="407" t="s">
        <v>365</v>
      </c>
      <c r="B37" s="366"/>
      <c r="C37" s="400" t="s">
        <v>655</v>
      </c>
      <c r="D37" s="365" t="s">
        <v>104</v>
      </c>
      <c r="E37" s="365"/>
      <c r="F37" s="215"/>
      <c r="G37" s="386"/>
      <c r="H37" s="211"/>
    </row>
    <row r="38" spans="1:8" s="140" customFormat="1" ht="25.5">
      <c r="A38" s="407" t="s">
        <v>365</v>
      </c>
      <c r="B38" s="366"/>
      <c r="C38" s="400" t="s">
        <v>656</v>
      </c>
      <c r="D38" s="365" t="s">
        <v>104</v>
      </c>
      <c r="E38" s="365"/>
      <c r="F38" s="215"/>
      <c r="G38" s="386"/>
      <c r="H38" s="211"/>
    </row>
    <row r="39" spans="1:8" s="140" customFormat="1" ht="38.25">
      <c r="A39" s="407" t="s">
        <v>365</v>
      </c>
      <c r="B39" s="366"/>
      <c r="C39" s="400" t="s">
        <v>657</v>
      </c>
      <c r="D39" s="365" t="s">
        <v>104</v>
      </c>
      <c r="E39" s="365"/>
      <c r="F39" s="215"/>
      <c r="G39" s="386"/>
      <c r="H39" s="211"/>
    </row>
    <row r="40" spans="1:8" s="140" customFormat="1" ht="25.5">
      <c r="A40" s="407" t="s">
        <v>365</v>
      </c>
      <c r="B40" s="213"/>
      <c r="C40" s="400" t="s">
        <v>658</v>
      </c>
      <c r="D40" s="365" t="s">
        <v>104</v>
      </c>
      <c r="E40" s="365"/>
      <c r="F40" s="215"/>
      <c r="G40" s="386"/>
      <c r="H40" s="211"/>
    </row>
    <row r="41" spans="1:8" s="140" customFormat="1" ht="25.5">
      <c r="A41" s="407" t="s">
        <v>365</v>
      </c>
      <c r="B41" s="213"/>
      <c r="C41" s="400" t="s">
        <v>659</v>
      </c>
      <c r="D41" s="365" t="s">
        <v>104</v>
      </c>
      <c r="E41" s="365"/>
      <c r="F41" s="215"/>
      <c r="G41" s="386"/>
      <c r="H41" s="211"/>
    </row>
    <row r="42" spans="1:8" s="140" customFormat="1" ht="25.5">
      <c r="A42" s="407" t="s">
        <v>365</v>
      </c>
      <c r="B42" s="213"/>
      <c r="C42" s="400" t="s">
        <v>660</v>
      </c>
      <c r="D42" s="365" t="s">
        <v>104</v>
      </c>
      <c r="E42" s="365"/>
      <c r="F42" s="215"/>
      <c r="G42" s="386"/>
      <c r="H42" s="211"/>
    </row>
    <row r="43" spans="1:8" s="140" customFormat="1" ht="38.25">
      <c r="A43" s="407" t="s">
        <v>365</v>
      </c>
      <c r="B43" s="213"/>
      <c r="C43" s="400" t="s">
        <v>661</v>
      </c>
      <c r="D43" s="365" t="s">
        <v>104</v>
      </c>
      <c r="E43" s="365"/>
      <c r="F43" s="215"/>
      <c r="G43" s="386"/>
      <c r="H43" s="211"/>
    </row>
    <row r="44" spans="1:8" s="140" customFormat="1" ht="19.5" customHeight="1">
      <c r="A44" s="374" t="s">
        <v>244</v>
      </c>
      <c r="B44" s="344"/>
      <c r="C44" s="344"/>
      <c r="D44" s="356"/>
      <c r="E44" s="356"/>
      <c r="F44" s="338" t="s">
        <v>6</v>
      </c>
      <c r="G44" s="385"/>
      <c r="H44" s="211"/>
    </row>
    <row r="45" spans="1:8" s="140" customFormat="1" ht="25.5">
      <c r="A45" s="407" t="s">
        <v>365</v>
      </c>
      <c r="B45" s="366"/>
      <c r="C45" s="400" t="s">
        <v>662</v>
      </c>
      <c r="D45" s="365" t="s">
        <v>244</v>
      </c>
      <c r="E45" s="365"/>
      <c r="F45" s="215"/>
      <c r="G45" s="386"/>
      <c r="H45" s="211"/>
    </row>
    <row r="46" spans="1:8" s="140" customFormat="1" ht="25.5">
      <c r="A46" s="407" t="s">
        <v>365</v>
      </c>
      <c r="B46" s="366"/>
      <c r="C46" s="400" t="s">
        <v>663</v>
      </c>
      <c r="D46" s="365" t="s">
        <v>244</v>
      </c>
      <c r="E46" s="365"/>
      <c r="F46" s="215"/>
      <c r="G46" s="386"/>
      <c r="H46" s="211"/>
    </row>
    <row r="47" spans="1:8" s="140" customFormat="1" ht="25.5">
      <c r="A47" s="407" t="s">
        <v>365</v>
      </c>
      <c r="B47" s="366"/>
      <c r="C47" s="400" t="s">
        <v>664</v>
      </c>
      <c r="D47" s="365" t="s">
        <v>244</v>
      </c>
      <c r="E47" s="365"/>
      <c r="F47" s="215"/>
      <c r="G47" s="386"/>
      <c r="H47" s="211"/>
    </row>
    <row r="48" spans="1:8" s="140" customFormat="1" ht="25.5">
      <c r="A48" s="407" t="s">
        <v>365</v>
      </c>
      <c r="B48" s="366"/>
      <c r="C48" s="400" t="s">
        <v>665</v>
      </c>
      <c r="D48" s="365" t="s">
        <v>244</v>
      </c>
      <c r="E48" s="365"/>
      <c r="F48" s="215"/>
      <c r="G48" s="386"/>
      <c r="H48" s="211"/>
    </row>
    <row r="49" spans="1:8" s="140" customFormat="1" ht="19.5" customHeight="1">
      <c r="A49" s="374" t="s">
        <v>300</v>
      </c>
      <c r="B49" s="344"/>
      <c r="C49" s="344"/>
      <c r="D49" s="356"/>
      <c r="E49" s="356"/>
      <c r="F49" s="338" t="s">
        <v>6</v>
      </c>
      <c r="G49" s="385"/>
      <c r="H49" s="211"/>
    </row>
    <row r="50" spans="1:8" s="140" customFormat="1">
      <c r="A50" s="407" t="s">
        <v>365</v>
      </c>
      <c r="B50" s="213"/>
      <c r="C50" s="400" t="s">
        <v>666</v>
      </c>
      <c r="D50" s="365" t="s">
        <v>300</v>
      </c>
      <c r="E50" s="365"/>
      <c r="F50" s="215"/>
      <c r="G50" s="386"/>
      <c r="H50" s="211"/>
    </row>
    <row r="51" spans="1:8" s="140" customFormat="1" ht="25.5">
      <c r="A51" s="407" t="s">
        <v>365</v>
      </c>
      <c r="B51" s="213"/>
      <c r="C51" s="404" t="s">
        <v>667</v>
      </c>
      <c r="D51" s="365" t="s">
        <v>300</v>
      </c>
      <c r="E51" s="365"/>
      <c r="F51" s="215"/>
      <c r="G51" s="386"/>
      <c r="H51" s="211"/>
    </row>
    <row r="52" spans="1:8" s="140" customFormat="1" ht="25.5">
      <c r="A52" s="407" t="s">
        <v>365</v>
      </c>
      <c r="B52" s="213"/>
      <c r="C52" s="404" t="s">
        <v>668</v>
      </c>
      <c r="D52" s="365" t="s">
        <v>300</v>
      </c>
      <c r="E52" s="365"/>
      <c r="F52" s="215"/>
      <c r="G52" s="386"/>
      <c r="H52" s="211"/>
    </row>
    <row r="53" spans="1:8" s="140" customFormat="1">
      <c r="A53" s="407" t="s">
        <v>365</v>
      </c>
      <c r="B53" s="213"/>
      <c r="C53" s="404" t="s">
        <v>669</v>
      </c>
      <c r="D53" s="365" t="s">
        <v>300</v>
      </c>
      <c r="E53" s="365"/>
      <c r="F53" s="215"/>
      <c r="G53" s="386"/>
      <c r="H53" s="211"/>
    </row>
    <row r="54" spans="1:8" s="140" customFormat="1">
      <c r="A54" s="407" t="s">
        <v>365</v>
      </c>
      <c r="B54" s="213"/>
      <c r="C54" s="404" t="s">
        <v>670</v>
      </c>
      <c r="D54" s="365" t="s">
        <v>300</v>
      </c>
      <c r="E54" s="365"/>
      <c r="F54" s="215"/>
      <c r="G54" s="386"/>
      <c r="H54" s="211"/>
    </row>
    <row r="55" spans="1:8" s="140" customFormat="1" ht="25.5">
      <c r="A55" s="407" t="s">
        <v>365</v>
      </c>
      <c r="B55" s="213"/>
      <c r="C55" s="404" t="s">
        <v>671</v>
      </c>
      <c r="D55" s="365" t="s">
        <v>300</v>
      </c>
      <c r="E55" s="365"/>
      <c r="F55" s="215"/>
      <c r="G55" s="386"/>
      <c r="H55" s="211"/>
    </row>
    <row r="56" spans="1:8" s="140" customFormat="1" ht="25.5">
      <c r="A56" s="407" t="s">
        <v>365</v>
      </c>
      <c r="B56" s="213"/>
      <c r="C56" s="404" t="s">
        <v>672</v>
      </c>
      <c r="D56" s="365" t="s">
        <v>300</v>
      </c>
      <c r="E56" s="365"/>
      <c r="F56" s="215"/>
      <c r="G56" s="386"/>
      <c r="H56" s="211"/>
    </row>
    <row r="57" spans="1:8" s="140" customFormat="1" ht="25.5">
      <c r="A57" s="407" t="s">
        <v>365</v>
      </c>
      <c r="B57" s="213"/>
      <c r="C57" s="404" t="s">
        <v>673</v>
      </c>
      <c r="D57" s="365" t="s">
        <v>300</v>
      </c>
      <c r="E57" s="365"/>
      <c r="F57" s="215"/>
      <c r="G57" s="386"/>
      <c r="H57" s="211"/>
    </row>
    <row r="58" spans="1:8" s="140" customFormat="1" ht="19.5" customHeight="1">
      <c r="A58" s="374" t="s">
        <v>593</v>
      </c>
      <c r="B58" s="344"/>
      <c r="C58" s="344"/>
      <c r="D58" s="356"/>
      <c r="E58" s="356"/>
      <c r="F58" s="338" t="s">
        <v>6</v>
      </c>
      <c r="G58" s="385"/>
      <c r="H58" s="211"/>
    </row>
    <row r="59" spans="1:8" s="136" customFormat="1" ht="25.5">
      <c r="A59" s="407" t="s">
        <v>365</v>
      </c>
      <c r="B59" s="214"/>
      <c r="C59" s="404" t="s">
        <v>674</v>
      </c>
      <c r="D59" s="365" t="s">
        <v>593</v>
      </c>
      <c r="E59" s="365"/>
      <c r="F59" s="214"/>
      <c r="G59" s="386"/>
      <c r="H59" s="45"/>
    </row>
    <row r="60" spans="1:8" s="136" customFormat="1" ht="38.25">
      <c r="A60" s="407" t="s">
        <v>365</v>
      </c>
      <c r="B60" s="340"/>
      <c r="C60" s="404" t="s">
        <v>675</v>
      </c>
      <c r="D60" s="365" t="s">
        <v>593</v>
      </c>
      <c r="E60" s="375"/>
      <c r="F60" s="340"/>
      <c r="G60" s="384"/>
      <c r="H60" s="45"/>
    </row>
    <row r="61" spans="1:8" s="136" customFormat="1" ht="39.75">
      <c r="A61" s="407" t="s">
        <v>365</v>
      </c>
      <c r="B61" s="340"/>
      <c r="C61" s="404" t="s">
        <v>676</v>
      </c>
      <c r="D61" s="365" t="s">
        <v>593</v>
      </c>
      <c r="E61" s="375"/>
      <c r="F61" s="340"/>
      <c r="G61" s="384"/>
      <c r="H61" s="45"/>
    </row>
    <row r="62" spans="1:8" s="140" customFormat="1" ht="19.5" customHeight="1">
      <c r="A62" s="744" t="s">
        <v>594</v>
      </c>
      <c r="B62" s="745"/>
      <c r="C62" s="745"/>
      <c r="D62" s="746"/>
      <c r="E62" s="746"/>
      <c r="F62" s="747" t="s">
        <v>6</v>
      </c>
      <c r="G62" s="748"/>
      <c r="H62" s="211"/>
    </row>
    <row r="63" spans="1:8" s="136" customFormat="1" ht="25.5">
      <c r="A63" s="749" t="s">
        <v>365</v>
      </c>
      <c r="B63" s="751"/>
      <c r="C63" s="782" t="s">
        <v>1439</v>
      </c>
      <c r="D63" s="750" t="s">
        <v>594</v>
      </c>
      <c r="E63" s="750">
        <v>1</v>
      </c>
      <c r="F63" s="751"/>
      <c r="G63" s="752"/>
      <c r="H63" s="45"/>
    </row>
    <row r="64" spans="1:8" s="361" customFormat="1" ht="27.75" customHeight="1">
      <c r="A64" s="406" t="s">
        <v>640</v>
      </c>
      <c r="B64" s="362"/>
      <c r="C64" s="362"/>
      <c r="D64" s="356"/>
      <c r="E64" s="356"/>
      <c r="F64" s="362"/>
      <c r="G64" s="385"/>
      <c r="H64" s="363"/>
    </row>
    <row r="65" spans="1:8" s="361" customFormat="1" ht="38.25">
      <c r="A65" s="407" t="s">
        <v>365</v>
      </c>
      <c r="B65" s="391"/>
      <c r="C65" s="392" t="s">
        <v>641</v>
      </c>
      <c r="D65" s="365"/>
      <c r="E65" s="365"/>
      <c r="F65" s="391"/>
      <c r="G65" s="365"/>
      <c r="H65" s="363"/>
    </row>
    <row r="66" spans="1:8" s="361" customFormat="1" ht="25.5">
      <c r="A66" s="407" t="s">
        <v>365</v>
      </c>
      <c r="B66" s="391"/>
      <c r="C66" s="392" t="s">
        <v>642</v>
      </c>
      <c r="D66" s="365"/>
      <c r="E66" s="365"/>
      <c r="F66" s="391"/>
      <c r="G66" s="365"/>
      <c r="H66" s="363"/>
    </row>
    <row r="67" spans="1:8" s="136" customFormat="1" ht="25.5">
      <c r="A67" s="407" t="s">
        <v>365</v>
      </c>
      <c r="B67" s="408" t="s">
        <v>452</v>
      </c>
      <c r="C67" s="409" t="s">
        <v>522</v>
      </c>
      <c r="D67" s="343" t="s">
        <v>8</v>
      </c>
      <c r="E67" s="343">
        <v>1</v>
      </c>
      <c r="F67" s="254"/>
      <c r="G67" s="383"/>
      <c r="H67" s="45"/>
    </row>
    <row r="68" spans="1:8" s="136" customFormat="1" ht="25.5">
      <c r="A68" s="407" t="s">
        <v>365</v>
      </c>
      <c r="B68" s="410" t="s">
        <v>453</v>
      </c>
      <c r="C68" s="411" t="s">
        <v>523</v>
      </c>
      <c r="D68" s="343" t="s">
        <v>8</v>
      </c>
      <c r="E68" s="365">
        <v>2</v>
      </c>
      <c r="F68" s="214"/>
      <c r="G68" s="386"/>
      <c r="H68" s="45"/>
    </row>
    <row r="69" spans="1:8" s="136" customFormat="1" ht="25.5">
      <c r="A69" s="407" t="s">
        <v>365</v>
      </c>
      <c r="B69" s="410" t="s">
        <v>454</v>
      </c>
      <c r="C69" s="411" t="s">
        <v>524</v>
      </c>
      <c r="D69" s="343" t="s">
        <v>8</v>
      </c>
      <c r="E69" s="365"/>
      <c r="F69" s="214"/>
      <c r="G69" s="386"/>
      <c r="H69" s="45"/>
    </row>
    <row r="70" spans="1:8" s="136" customFormat="1" ht="25.5">
      <c r="A70" s="407" t="s">
        <v>365</v>
      </c>
      <c r="B70" s="410" t="s">
        <v>455</v>
      </c>
      <c r="C70" s="411" t="s">
        <v>525</v>
      </c>
      <c r="D70" s="343" t="s">
        <v>8</v>
      </c>
      <c r="E70" s="365">
        <v>1</v>
      </c>
      <c r="F70" s="214"/>
      <c r="G70" s="386"/>
      <c r="H70" s="45"/>
    </row>
    <row r="71" spans="1:8" s="136" customFormat="1" ht="25.5">
      <c r="A71" s="407" t="s">
        <v>365</v>
      </c>
      <c r="B71" s="410" t="s">
        <v>456</v>
      </c>
      <c r="C71" s="411" t="s">
        <v>527</v>
      </c>
      <c r="D71" s="343" t="s">
        <v>8</v>
      </c>
      <c r="E71" s="365">
        <v>1</v>
      </c>
      <c r="F71" s="214"/>
      <c r="G71" s="386"/>
      <c r="H71" s="45"/>
    </row>
    <row r="72" spans="1:8" s="136" customFormat="1" ht="25.5">
      <c r="A72" s="407" t="s">
        <v>365</v>
      </c>
      <c r="B72" s="410" t="s">
        <v>457</v>
      </c>
      <c r="C72" s="411" t="s">
        <v>526</v>
      </c>
      <c r="D72" s="343" t="s">
        <v>8</v>
      </c>
      <c r="E72" s="376">
        <v>1</v>
      </c>
      <c r="F72" s="256"/>
      <c r="G72" s="387"/>
    </row>
    <row r="73" spans="1:8" s="136" customFormat="1" ht="25.5">
      <c r="A73" s="407" t="s">
        <v>365</v>
      </c>
      <c r="B73" s="410" t="s">
        <v>458</v>
      </c>
      <c r="C73" s="411" t="s">
        <v>528</v>
      </c>
      <c r="D73" s="343" t="s">
        <v>8</v>
      </c>
      <c r="E73" s="376">
        <v>1</v>
      </c>
      <c r="F73" s="256"/>
      <c r="G73" s="387"/>
    </row>
    <row r="74" spans="1:8" s="136" customFormat="1" ht="25.5">
      <c r="A74" s="407" t="s">
        <v>365</v>
      </c>
      <c r="B74" s="410" t="s">
        <v>459</v>
      </c>
      <c r="C74" s="411" t="s">
        <v>529</v>
      </c>
      <c r="D74" s="343" t="s">
        <v>8</v>
      </c>
      <c r="E74" s="376">
        <v>3</v>
      </c>
      <c r="F74" s="256"/>
      <c r="G74" s="387"/>
    </row>
    <row r="75" spans="1:8" s="136" customFormat="1" ht="63.75">
      <c r="A75" s="407" t="s">
        <v>365</v>
      </c>
      <c r="B75" s="410" t="s">
        <v>460</v>
      </c>
      <c r="C75" s="411" t="s">
        <v>530</v>
      </c>
      <c r="D75" s="343" t="s">
        <v>8</v>
      </c>
      <c r="E75" s="376">
        <v>3</v>
      </c>
      <c r="F75" s="256"/>
      <c r="G75" s="387"/>
    </row>
    <row r="76" spans="1:8" s="136" customFormat="1">
      <c r="A76" s="407" t="s">
        <v>365</v>
      </c>
      <c r="B76" s="410" t="s">
        <v>461</v>
      </c>
      <c r="C76" s="411" t="s">
        <v>562</v>
      </c>
      <c r="D76" s="343" t="s">
        <v>8</v>
      </c>
      <c r="E76" s="376">
        <v>1</v>
      </c>
      <c r="F76" s="256"/>
      <c r="G76" s="387"/>
    </row>
    <row r="77" spans="1:8" s="136" customFormat="1">
      <c r="A77" s="407" t="s">
        <v>365</v>
      </c>
      <c r="B77" s="410" t="s">
        <v>462</v>
      </c>
      <c r="C77" s="411" t="s">
        <v>563</v>
      </c>
      <c r="D77" s="343" t="s">
        <v>8</v>
      </c>
      <c r="E77" s="376">
        <v>2</v>
      </c>
      <c r="F77" s="256"/>
      <c r="G77" s="387"/>
    </row>
    <row r="78" spans="1:8" s="136" customFormat="1" ht="25.5">
      <c r="A78" s="407" t="s">
        <v>365</v>
      </c>
      <c r="B78" s="410" t="s">
        <v>463</v>
      </c>
      <c r="C78" s="411" t="s">
        <v>559</v>
      </c>
      <c r="D78" s="343" t="s">
        <v>8</v>
      </c>
      <c r="E78" s="376"/>
      <c r="F78" s="256"/>
      <c r="G78" s="387"/>
    </row>
    <row r="79" spans="1:8" s="136" customFormat="1" ht="25.5">
      <c r="A79" s="407" t="s">
        <v>365</v>
      </c>
      <c r="B79" s="410" t="s">
        <v>464</v>
      </c>
      <c r="C79" s="411" t="s">
        <v>560</v>
      </c>
      <c r="D79" s="343" t="s">
        <v>8</v>
      </c>
      <c r="E79" s="376"/>
      <c r="F79" s="256"/>
      <c r="G79" s="387"/>
    </row>
    <row r="80" spans="1:8" s="136" customFormat="1" ht="25.5">
      <c r="A80" s="407" t="s">
        <v>365</v>
      </c>
      <c r="B80" s="410" t="s">
        <v>643</v>
      </c>
      <c r="C80" s="411" t="s">
        <v>465</v>
      </c>
      <c r="D80" s="343" t="s">
        <v>8</v>
      </c>
      <c r="E80" s="376"/>
      <c r="F80" s="256"/>
      <c r="G80" s="387"/>
    </row>
    <row r="81" spans="1:8" s="136" customFormat="1" ht="25.5">
      <c r="A81" s="407" t="s">
        <v>365</v>
      </c>
      <c r="B81" s="410" t="s">
        <v>466</v>
      </c>
      <c r="C81" s="411" t="s">
        <v>561</v>
      </c>
      <c r="D81" s="343" t="s">
        <v>8</v>
      </c>
      <c r="E81" s="376"/>
      <c r="F81" s="256"/>
      <c r="G81" s="387"/>
    </row>
    <row r="82" spans="1:8" s="136" customFormat="1" ht="38.25">
      <c r="A82" s="407" t="s">
        <v>365</v>
      </c>
      <c r="B82" s="410" t="s">
        <v>467</v>
      </c>
      <c r="C82" s="411" t="s">
        <v>533</v>
      </c>
      <c r="D82" s="343" t="s">
        <v>8</v>
      </c>
      <c r="E82" s="376"/>
      <c r="F82" s="256"/>
      <c r="G82" s="387"/>
    </row>
    <row r="83" spans="1:8" s="136" customFormat="1">
      <c r="A83" s="407" t="s">
        <v>365</v>
      </c>
      <c r="B83" s="410" t="s">
        <v>468</v>
      </c>
      <c r="C83" s="411" t="s">
        <v>534</v>
      </c>
      <c r="D83" s="343" t="s">
        <v>8</v>
      </c>
      <c r="E83" s="376"/>
      <c r="F83" s="256"/>
      <c r="G83" s="387"/>
    </row>
    <row r="84" spans="1:8" s="136" customFormat="1" ht="25.5">
      <c r="A84" s="407" t="s">
        <v>365</v>
      </c>
      <c r="B84" s="412" t="s">
        <v>469</v>
      </c>
      <c r="C84" s="413" t="s">
        <v>535</v>
      </c>
      <c r="D84" s="343" t="s">
        <v>8</v>
      </c>
      <c r="E84" s="377">
        <v>1</v>
      </c>
      <c r="F84" s="341"/>
      <c r="G84" s="388"/>
    </row>
    <row r="85" spans="1:8" s="136" customFormat="1" ht="25.5">
      <c r="A85" s="407" t="s">
        <v>365</v>
      </c>
      <c r="B85" s="585" t="s">
        <v>1437</v>
      </c>
      <c r="C85" s="413" t="s">
        <v>1438</v>
      </c>
      <c r="D85" s="343" t="s">
        <v>8</v>
      </c>
      <c r="E85" s="375">
        <v>2</v>
      </c>
      <c r="F85" s="340"/>
      <c r="G85" s="384"/>
      <c r="H85" s="45"/>
    </row>
    <row r="86" spans="1:8" s="361" customFormat="1" ht="27" customHeight="1">
      <c r="A86" s="406" t="s">
        <v>644</v>
      </c>
      <c r="B86" s="360"/>
      <c r="C86" s="360"/>
      <c r="D86" s="358"/>
      <c r="E86" s="358"/>
      <c r="F86" s="360"/>
      <c r="G86" s="389"/>
    </row>
    <row r="87" spans="1:8" s="136" customFormat="1" ht="25.5">
      <c r="A87" s="407" t="s">
        <v>365</v>
      </c>
      <c r="B87" s="408" t="s">
        <v>470</v>
      </c>
      <c r="C87" s="409" t="s">
        <v>536</v>
      </c>
      <c r="D87" s="343" t="s">
        <v>8</v>
      </c>
      <c r="E87" s="378">
        <v>2</v>
      </c>
      <c r="F87" s="342"/>
      <c r="G87" s="390"/>
    </row>
    <row r="88" spans="1:8" s="136" customFormat="1">
      <c r="A88" s="407" t="s">
        <v>365</v>
      </c>
      <c r="B88" s="410" t="s">
        <v>471</v>
      </c>
      <c r="C88" s="411" t="s">
        <v>537</v>
      </c>
      <c r="D88" s="343" t="s">
        <v>8</v>
      </c>
      <c r="E88" s="376"/>
      <c r="F88" s="256"/>
      <c r="G88" s="387"/>
    </row>
    <row r="89" spans="1:8" s="136" customFormat="1" ht="25.5">
      <c r="A89" s="407" t="s">
        <v>365</v>
      </c>
      <c r="B89" s="410" t="s">
        <v>472</v>
      </c>
      <c r="C89" s="411" t="s">
        <v>538</v>
      </c>
      <c r="D89" s="343" t="s">
        <v>8</v>
      </c>
      <c r="E89" s="376">
        <v>2</v>
      </c>
      <c r="F89" s="256"/>
      <c r="G89" s="387"/>
    </row>
    <row r="90" spans="1:8" s="136" customFormat="1">
      <c r="A90" s="407" t="s">
        <v>365</v>
      </c>
      <c r="B90" s="410" t="s">
        <v>473</v>
      </c>
      <c r="C90" s="411" t="s">
        <v>532</v>
      </c>
      <c r="D90" s="343" t="s">
        <v>8</v>
      </c>
      <c r="E90" s="376"/>
      <c r="F90" s="256"/>
      <c r="G90" s="387"/>
    </row>
    <row r="91" spans="1:8" s="136" customFormat="1" ht="25.5">
      <c r="A91" s="407" t="s">
        <v>365</v>
      </c>
      <c r="B91" s="410" t="s">
        <v>474</v>
      </c>
      <c r="C91" s="411" t="s">
        <v>531</v>
      </c>
      <c r="D91" s="343" t="s">
        <v>8</v>
      </c>
      <c r="E91" s="376"/>
      <c r="F91" s="256"/>
      <c r="G91" s="387"/>
    </row>
    <row r="92" spans="1:8" s="136" customFormat="1">
      <c r="A92" s="407" t="s">
        <v>365</v>
      </c>
      <c r="B92" s="410" t="s">
        <v>475</v>
      </c>
      <c r="C92" s="411" t="s">
        <v>554</v>
      </c>
      <c r="D92" s="343" t="s">
        <v>8</v>
      </c>
      <c r="E92" s="376"/>
      <c r="F92" s="256"/>
      <c r="G92" s="387"/>
    </row>
    <row r="93" spans="1:8" s="136" customFormat="1" ht="25.5">
      <c r="A93" s="407" t="s">
        <v>365</v>
      </c>
      <c r="B93" s="410" t="s">
        <v>476</v>
      </c>
      <c r="C93" s="411" t="s">
        <v>555</v>
      </c>
      <c r="D93" s="343" t="s">
        <v>8</v>
      </c>
      <c r="E93" s="376"/>
      <c r="F93" s="256"/>
      <c r="G93" s="387"/>
    </row>
    <row r="94" spans="1:8" s="136" customFormat="1" ht="38.25">
      <c r="A94" s="407" t="s">
        <v>365</v>
      </c>
      <c r="B94" s="410" t="s">
        <v>477</v>
      </c>
      <c r="C94" s="411" t="s">
        <v>478</v>
      </c>
      <c r="D94" s="343" t="s">
        <v>8</v>
      </c>
      <c r="E94" s="376"/>
      <c r="F94" s="256"/>
      <c r="G94" s="387"/>
    </row>
    <row r="95" spans="1:8" s="136" customFormat="1" ht="25.5">
      <c r="A95" s="407" t="s">
        <v>365</v>
      </c>
      <c r="B95" s="410" t="s">
        <v>479</v>
      </c>
      <c r="C95" s="411" t="s">
        <v>556</v>
      </c>
      <c r="D95" s="343" t="s">
        <v>8</v>
      </c>
      <c r="E95" s="376"/>
      <c r="F95" s="256"/>
      <c r="G95" s="387"/>
    </row>
    <row r="96" spans="1:8" s="136" customFormat="1" ht="38.25">
      <c r="A96" s="407" t="s">
        <v>365</v>
      </c>
      <c r="B96" s="410" t="s">
        <v>7</v>
      </c>
      <c r="C96" s="411" t="s">
        <v>557</v>
      </c>
      <c r="D96" s="343" t="s">
        <v>8</v>
      </c>
      <c r="E96" s="376">
        <v>3</v>
      </c>
      <c r="F96" s="256"/>
      <c r="G96" s="387"/>
    </row>
    <row r="97" spans="1:7" s="136" customFormat="1" ht="25.5">
      <c r="A97" s="407" t="s">
        <v>365</v>
      </c>
      <c r="B97" s="410" t="s">
        <v>480</v>
      </c>
      <c r="C97" s="411" t="s">
        <v>540</v>
      </c>
      <c r="D97" s="343" t="s">
        <v>8</v>
      </c>
      <c r="E97" s="376"/>
      <c r="F97" s="256"/>
      <c r="G97" s="387"/>
    </row>
    <row r="98" spans="1:7" s="136" customFormat="1" ht="25.5">
      <c r="A98" s="407" t="s">
        <v>365</v>
      </c>
      <c r="B98" s="410" t="s">
        <v>481</v>
      </c>
      <c r="C98" s="411" t="s">
        <v>539</v>
      </c>
      <c r="D98" s="343" t="s">
        <v>8</v>
      </c>
      <c r="E98" s="376">
        <v>2</v>
      </c>
      <c r="F98" s="256"/>
      <c r="G98" s="387"/>
    </row>
    <row r="99" spans="1:7" s="136" customFormat="1" ht="25.5">
      <c r="A99" s="407" t="s">
        <v>365</v>
      </c>
      <c r="B99" s="410" t="s">
        <v>482</v>
      </c>
      <c r="C99" s="411" t="s">
        <v>558</v>
      </c>
      <c r="D99" s="343" t="s">
        <v>8</v>
      </c>
      <c r="E99" s="376"/>
      <c r="F99" s="256"/>
      <c r="G99" s="387"/>
    </row>
    <row r="100" spans="1:7" s="136" customFormat="1" ht="38.25">
      <c r="A100" s="407" t="s">
        <v>365</v>
      </c>
      <c r="B100" s="410" t="s">
        <v>483</v>
      </c>
      <c r="C100" s="411" t="s">
        <v>541</v>
      </c>
      <c r="D100" s="343" t="s">
        <v>8</v>
      </c>
      <c r="E100" s="376"/>
      <c r="F100" s="256"/>
      <c r="G100" s="387"/>
    </row>
    <row r="101" spans="1:7" s="136" customFormat="1" ht="25.5">
      <c r="A101" s="407" t="s">
        <v>365</v>
      </c>
      <c r="B101" s="410" t="s">
        <v>484</v>
      </c>
      <c r="C101" s="411" t="s">
        <v>553</v>
      </c>
      <c r="D101" s="343" t="s">
        <v>8</v>
      </c>
      <c r="E101" s="376">
        <v>1</v>
      </c>
      <c r="F101" s="256"/>
      <c r="G101" s="387"/>
    </row>
    <row r="102" spans="1:7" s="136" customFormat="1">
      <c r="A102" s="407" t="s">
        <v>365</v>
      </c>
      <c r="B102" s="410" t="s">
        <v>485</v>
      </c>
      <c r="C102" s="411" t="s">
        <v>1440</v>
      </c>
      <c r="D102" s="343" t="s">
        <v>8</v>
      </c>
      <c r="E102" s="376">
        <v>1</v>
      </c>
      <c r="F102" s="256"/>
      <c r="G102" s="387"/>
    </row>
    <row r="103" spans="1:7" s="136" customFormat="1" ht="25.5">
      <c r="A103" s="407" t="s">
        <v>365</v>
      </c>
      <c r="B103" s="410" t="s">
        <v>486</v>
      </c>
      <c r="C103" s="411" t="s">
        <v>487</v>
      </c>
      <c r="D103" s="343" t="s">
        <v>8</v>
      </c>
      <c r="E103" s="376">
        <v>2</v>
      </c>
      <c r="F103" s="256"/>
      <c r="G103" s="387"/>
    </row>
    <row r="104" spans="1:7" s="136" customFormat="1" ht="25.5">
      <c r="A104" s="407" t="s">
        <v>365</v>
      </c>
      <c r="B104" s="410" t="s">
        <v>488</v>
      </c>
      <c r="C104" s="411" t="s">
        <v>552</v>
      </c>
      <c r="D104" s="343" t="s">
        <v>8</v>
      </c>
      <c r="E104" s="376">
        <v>1</v>
      </c>
      <c r="F104" s="256"/>
      <c r="G104" s="387"/>
    </row>
    <row r="105" spans="1:7" s="136" customFormat="1" ht="25.5">
      <c r="A105" s="407" t="s">
        <v>365</v>
      </c>
      <c r="B105" s="410" t="s">
        <v>489</v>
      </c>
      <c r="C105" s="411" t="s">
        <v>564</v>
      </c>
      <c r="D105" s="343" t="s">
        <v>8</v>
      </c>
      <c r="E105" s="376"/>
      <c r="F105" s="256"/>
      <c r="G105" s="387"/>
    </row>
    <row r="106" spans="1:7" s="136" customFormat="1" ht="25.5">
      <c r="A106" s="407" t="s">
        <v>365</v>
      </c>
      <c r="B106" s="410" t="s">
        <v>490</v>
      </c>
      <c r="C106" s="411" t="s">
        <v>565</v>
      </c>
      <c r="D106" s="343" t="s">
        <v>8</v>
      </c>
      <c r="E106" s="376">
        <v>1</v>
      </c>
      <c r="F106" s="256"/>
      <c r="G106" s="387"/>
    </row>
    <row r="107" spans="1:7" s="136" customFormat="1" ht="25.5">
      <c r="A107" s="407" t="s">
        <v>365</v>
      </c>
      <c r="B107" s="410" t="s">
        <v>491</v>
      </c>
      <c r="C107" s="411" t="s">
        <v>566</v>
      </c>
      <c r="D107" s="343" t="s">
        <v>8</v>
      </c>
      <c r="E107" s="376">
        <v>1</v>
      </c>
      <c r="F107" s="256"/>
      <c r="G107" s="387"/>
    </row>
    <row r="108" spans="1:7" s="136" customFormat="1" ht="25.5">
      <c r="A108" s="407" t="s">
        <v>365</v>
      </c>
      <c r="B108" s="410" t="s">
        <v>492</v>
      </c>
      <c r="C108" s="411" t="s">
        <v>567</v>
      </c>
      <c r="D108" s="343" t="s">
        <v>8</v>
      </c>
      <c r="E108" s="376"/>
      <c r="F108" s="256"/>
      <c r="G108" s="387"/>
    </row>
    <row r="109" spans="1:7" s="136" customFormat="1" ht="25.5">
      <c r="A109" s="407" t="s">
        <v>365</v>
      </c>
      <c r="B109" s="410" t="s">
        <v>493</v>
      </c>
      <c r="C109" s="411" t="s">
        <v>568</v>
      </c>
      <c r="D109" s="343" t="s">
        <v>8</v>
      </c>
      <c r="E109" s="376">
        <v>1</v>
      </c>
      <c r="F109" s="256"/>
      <c r="G109" s="387"/>
    </row>
    <row r="110" spans="1:7" s="136" customFormat="1" ht="25.5">
      <c r="A110" s="407" t="s">
        <v>365</v>
      </c>
      <c r="B110" s="410" t="s">
        <v>494</v>
      </c>
      <c r="C110" s="411" t="s">
        <v>569</v>
      </c>
      <c r="D110" s="343" t="s">
        <v>8</v>
      </c>
      <c r="E110" s="376"/>
      <c r="F110" s="256"/>
      <c r="G110" s="387"/>
    </row>
    <row r="111" spans="1:7" s="136" customFormat="1">
      <c r="A111" s="407" t="s">
        <v>365</v>
      </c>
      <c r="B111" s="410" t="s">
        <v>495</v>
      </c>
      <c r="C111" s="411" t="s">
        <v>570</v>
      </c>
      <c r="D111" s="343" t="s">
        <v>8</v>
      </c>
      <c r="E111" s="376">
        <v>3</v>
      </c>
      <c r="F111" s="256"/>
      <c r="G111" s="387"/>
    </row>
    <row r="112" spans="1:7" s="136" customFormat="1" ht="25.5">
      <c r="A112" s="407" t="s">
        <v>365</v>
      </c>
      <c r="B112" s="410" t="s">
        <v>496</v>
      </c>
      <c r="C112" s="411" t="s">
        <v>571</v>
      </c>
      <c r="D112" s="343" t="s">
        <v>8</v>
      </c>
      <c r="E112" s="376"/>
      <c r="F112" s="256"/>
      <c r="G112" s="387"/>
    </row>
    <row r="113" spans="1:7" s="136" customFormat="1" ht="25.5">
      <c r="A113" s="407" t="s">
        <v>365</v>
      </c>
      <c r="B113" s="410" t="s">
        <v>497</v>
      </c>
      <c r="C113" s="411" t="s">
        <v>572</v>
      </c>
      <c r="D113" s="343" t="s">
        <v>8</v>
      </c>
      <c r="E113" s="376"/>
      <c r="F113" s="256"/>
      <c r="G113" s="387"/>
    </row>
    <row r="114" spans="1:7" s="136" customFormat="1" ht="25.5">
      <c r="A114" s="407" t="s">
        <v>365</v>
      </c>
      <c r="B114" s="410" t="s">
        <v>498</v>
      </c>
      <c r="C114" s="411" t="s">
        <v>573</v>
      </c>
      <c r="D114" s="343" t="s">
        <v>8</v>
      </c>
      <c r="E114" s="376"/>
      <c r="F114" s="256"/>
      <c r="G114" s="387"/>
    </row>
    <row r="115" spans="1:7" s="136" customFormat="1" ht="25.5">
      <c r="A115" s="407" t="s">
        <v>365</v>
      </c>
      <c r="B115" s="410" t="s">
        <v>499</v>
      </c>
      <c r="C115" s="411" t="s">
        <v>551</v>
      </c>
      <c r="D115" s="343" t="s">
        <v>8</v>
      </c>
      <c r="E115" s="376"/>
      <c r="F115" s="256"/>
      <c r="G115" s="387"/>
    </row>
    <row r="116" spans="1:7" s="136" customFormat="1" ht="25.5">
      <c r="A116" s="407" t="s">
        <v>365</v>
      </c>
      <c r="B116" s="410" t="s">
        <v>500</v>
      </c>
      <c r="C116" s="411" t="s">
        <v>550</v>
      </c>
      <c r="D116" s="343" t="s">
        <v>8</v>
      </c>
      <c r="E116" s="376"/>
      <c r="F116" s="256"/>
      <c r="G116" s="387"/>
    </row>
    <row r="117" spans="1:7" s="136" customFormat="1">
      <c r="A117" s="407" t="s">
        <v>365</v>
      </c>
      <c r="B117" s="410" t="s">
        <v>501</v>
      </c>
      <c r="C117" s="411" t="s">
        <v>548</v>
      </c>
      <c r="D117" s="343" t="s">
        <v>8</v>
      </c>
      <c r="E117" s="376"/>
      <c r="F117" s="256"/>
      <c r="G117" s="387"/>
    </row>
    <row r="118" spans="1:7" s="136" customFormat="1" ht="25.5">
      <c r="A118" s="407" t="s">
        <v>365</v>
      </c>
      <c r="B118" s="410" t="s">
        <v>502</v>
      </c>
      <c r="C118" s="411" t="s">
        <v>549</v>
      </c>
      <c r="D118" s="343" t="s">
        <v>8</v>
      </c>
      <c r="E118" s="376"/>
      <c r="F118" s="256"/>
      <c r="G118" s="387"/>
    </row>
    <row r="119" spans="1:7" s="136" customFormat="1" ht="25.5">
      <c r="A119" s="407" t="s">
        <v>365</v>
      </c>
      <c r="B119" s="410" t="s">
        <v>503</v>
      </c>
      <c r="C119" s="411" t="s">
        <v>547</v>
      </c>
      <c r="D119" s="343" t="s">
        <v>8</v>
      </c>
      <c r="E119" s="376">
        <v>1</v>
      </c>
      <c r="F119" s="256"/>
      <c r="G119" s="387"/>
    </row>
    <row r="120" spans="1:7" s="136" customFormat="1" ht="25.5">
      <c r="A120" s="407" t="s">
        <v>365</v>
      </c>
      <c r="B120" s="410" t="s">
        <v>504</v>
      </c>
      <c r="C120" s="411" t="s">
        <v>505</v>
      </c>
      <c r="D120" s="343" t="s">
        <v>8</v>
      </c>
      <c r="E120" s="376">
        <v>1</v>
      </c>
      <c r="F120" s="256"/>
      <c r="G120" s="387"/>
    </row>
    <row r="121" spans="1:7" s="136" customFormat="1" ht="25.5">
      <c r="A121" s="407" t="s">
        <v>365</v>
      </c>
      <c r="B121" s="410" t="s">
        <v>506</v>
      </c>
      <c r="C121" s="411" t="s">
        <v>507</v>
      </c>
      <c r="D121" s="343" t="s">
        <v>8</v>
      </c>
      <c r="E121" s="376"/>
      <c r="F121" s="256"/>
      <c r="G121" s="387"/>
    </row>
    <row r="122" spans="1:7" s="136" customFormat="1" ht="25.5">
      <c r="A122" s="407" t="s">
        <v>365</v>
      </c>
      <c r="B122" s="410" t="s">
        <v>508</v>
      </c>
      <c r="C122" s="411" t="s">
        <v>509</v>
      </c>
      <c r="D122" s="343" t="s">
        <v>8</v>
      </c>
      <c r="E122" s="376"/>
      <c r="F122" s="256"/>
      <c r="G122" s="387"/>
    </row>
    <row r="123" spans="1:7" s="136" customFormat="1" ht="25.5">
      <c r="A123" s="407" t="s">
        <v>365</v>
      </c>
      <c r="B123" s="410" t="s">
        <v>510</v>
      </c>
      <c r="C123" s="411" t="s">
        <v>511</v>
      </c>
      <c r="D123" s="343" t="s">
        <v>8</v>
      </c>
      <c r="E123" s="376"/>
      <c r="F123" s="256"/>
      <c r="G123" s="387"/>
    </row>
    <row r="124" spans="1:7" s="136" customFormat="1" ht="25.5">
      <c r="A124" s="407" t="s">
        <v>365</v>
      </c>
      <c r="B124" s="410" t="s">
        <v>512</v>
      </c>
      <c r="C124" s="411" t="s">
        <v>546</v>
      </c>
      <c r="D124" s="343" t="s">
        <v>8</v>
      </c>
      <c r="E124" s="376">
        <v>2</v>
      </c>
      <c r="F124" s="256"/>
      <c r="G124" s="387"/>
    </row>
    <row r="125" spans="1:7" s="136" customFormat="1" ht="25.5">
      <c r="A125" s="407" t="s">
        <v>365</v>
      </c>
      <c r="B125" s="410" t="s">
        <v>513</v>
      </c>
      <c r="C125" s="411" t="s">
        <v>544</v>
      </c>
      <c r="D125" s="343" t="s">
        <v>8</v>
      </c>
      <c r="E125" s="376"/>
      <c r="F125" s="256"/>
      <c r="G125" s="387"/>
    </row>
    <row r="126" spans="1:7" s="136" customFormat="1" ht="25.5">
      <c r="A126" s="407" t="s">
        <v>365</v>
      </c>
      <c r="B126" s="410" t="s">
        <v>514</v>
      </c>
      <c r="C126" s="411" t="s">
        <v>543</v>
      </c>
      <c r="D126" s="343" t="s">
        <v>8</v>
      </c>
      <c r="E126" s="376"/>
      <c r="F126" s="256"/>
      <c r="G126" s="387"/>
    </row>
    <row r="127" spans="1:7" s="136" customFormat="1">
      <c r="A127" s="407" t="s">
        <v>365</v>
      </c>
      <c r="B127" s="410" t="s">
        <v>515</v>
      </c>
      <c r="C127" s="411" t="s">
        <v>516</v>
      </c>
      <c r="D127" s="343" t="s">
        <v>8</v>
      </c>
      <c r="E127" s="376"/>
      <c r="F127" s="256"/>
      <c r="G127" s="387"/>
    </row>
    <row r="128" spans="1:7" s="136" customFormat="1" ht="25.5">
      <c r="A128" s="407" t="s">
        <v>365</v>
      </c>
      <c r="B128" s="410" t="s">
        <v>1441</v>
      </c>
      <c r="C128" s="411" t="s">
        <v>545</v>
      </c>
      <c r="D128" s="343" t="s">
        <v>8</v>
      </c>
      <c r="E128" s="376"/>
      <c r="F128" s="256"/>
      <c r="G128" s="898" t="s">
        <v>1565</v>
      </c>
    </row>
    <row r="129" spans="1:8" s="136" customFormat="1" ht="25.5">
      <c r="A129" s="407" t="s">
        <v>365</v>
      </c>
      <c r="B129" s="410" t="s">
        <v>517</v>
      </c>
      <c r="C129" s="411" t="s">
        <v>542</v>
      </c>
      <c r="D129" s="343" t="s">
        <v>8</v>
      </c>
      <c r="E129" s="376"/>
      <c r="F129" s="256"/>
      <c r="G129" s="387"/>
    </row>
    <row r="130" spans="1:8" s="136" customFormat="1" ht="25.5">
      <c r="A130" s="407" t="s">
        <v>365</v>
      </c>
      <c r="B130" s="410" t="s">
        <v>683</v>
      </c>
      <c r="C130" s="411" t="s">
        <v>684</v>
      </c>
      <c r="D130" s="343" t="s">
        <v>8</v>
      </c>
      <c r="E130" s="376">
        <v>2</v>
      </c>
      <c r="F130" s="256"/>
      <c r="G130" s="387"/>
    </row>
    <row r="131" spans="1:8" s="136" customFormat="1" ht="25.5">
      <c r="A131" s="407" t="s">
        <v>365</v>
      </c>
      <c r="B131" s="410" t="s">
        <v>1429</v>
      </c>
      <c r="C131" s="411" t="s">
        <v>1428</v>
      </c>
      <c r="D131" s="343" t="s">
        <v>8</v>
      </c>
      <c r="E131" s="376">
        <v>1</v>
      </c>
      <c r="F131" s="256"/>
      <c r="G131" s="885"/>
    </row>
    <row r="132" spans="1:8" s="136" customFormat="1" ht="76.5">
      <c r="A132" s="407" t="s">
        <v>365</v>
      </c>
      <c r="B132" s="410" t="s">
        <v>1426</v>
      </c>
      <c r="C132" s="411" t="s">
        <v>1427</v>
      </c>
      <c r="D132" s="343" t="s">
        <v>8</v>
      </c>
      <c r="E132" s="376">
        <v>1</v>
      </c>
      <c r="F132" s="256"/>
      <c r="G132" s="885"/>
    </row>
    <row r="133" spans="1:8" s="136" customFormat="1" ht="25.5">
      <c r="A133" s="407" t="s">
        <v>365</v>
      </c>
      <c r="B133" s="410"/>
      <c r="C133" s="411" t="s">
        <v>518</v>
      </c>
      <c r="D133" s="343" t="s">
        <v>8</v>
      </c>
      <c r="E133" s="376"/>
      <c r="F133" s="256"/>
      <c r="G133" s="387"/>
    </row>
    <row r="134" spans="1:8" s="136" customFormat="1" ht="25.5">
      <c r="A134" s="407" t="s">
        <v>365</v>
      </c>
      <c r="B134" s="410"/>
      <c r="C134" s="411" t="s">
        <v>519</v>
      </c>
      <c r="D134" s="343" t="s">
        <v>8</v>
      </c>
      <c r="E134" s="376"/>
      <c r="F134" s="256"/>
      <c r="G134" s="387"/>
    </row>
    <row r="135" spans="1:8" s="136" customFormat="1" ht="25.5">
      <c r="A135" s="407" t="s">
        <v>365</v>
      </c>
      <c r="B135" s="410"/>
      <c r="C135" s="411" t="s">
        <v>520</v>
      </c>
      <c r="D135" s="343" t="s">
        <v>8</v>
      </c>
      <c r="E135" s="376"/>
      <c r="F135" s="256"/>
      <c r="G135" s="387"/>
    </row>
    <row r="136" spans="1:8" s="136" customFormat="1" ht="25.5">
      <c r="A136" s="407" t="s">
        <v>365</v>
      </c>
      <c r="B136" s="410"/>
      <c r="C136" s="411" t="s">
        <v>521</v>
      </c>
      <c r="D136" s="343" t="s">
        <v>8</v>
      </c>
      <c r="E136" s="376"/>
      <c r="F136" s="256"/>
      <c r="G136" s="387"/>
    </row>
    <row r="137" spans="1:8" s="140" customFormat="1" ht="22.5" customHeight="1">
      <c r="A137" s="886" t="s">
        <v>645</v>
      </c>
      <c r="B137" s="887"/>
      <c r="C137" s="887"/>
      <c r="D137" s="356"/>
      <c r="E137" s="356"/>
      <c r="F137" s="338" t="s">
        <v>6</v>
      </c>
      <c r="G137" s="385"/>
      <c r="H137" s="211"/>
    </row>
    <row r="138" spans="1:8" s="136" customFormat="1" ht="30" customHeight="1">
      <c r="A138" s="407" t="s">
        <v>365</v>
      </c>
      <c r="B138" s="399" t="s">
        <v>595</v>
      </c>
      <c r="C138" s="405" t="s">
        <v>679</v>
      </c>
      <c r="D138" s="365" t="s">
        <v>634</v>
      </c>
      <c r="E138" s="365"/>
      <c r="F138" s="214"/>
      <c r="G138" s="386"/>
      <c r="H138" s="45"/>
    </row>
    <row r="139" spans="1:8" s="136" customFormat="1">
      <c r="A139" s="407" t="s">
        <v>365</v>
      </c>
      <c r="B139" s="399" t="s">
        <v>596</v>
      </c>
      <c r="C139" s="405" t="s">
        <v>617</v>
      </c>
      <c r="D139" s="365" t="s">
        <v>634</v>
      </c>
      <c r="E139" s="375">
        <v>2</v>
      </c>
      <c r="F139" s="340"/>
      <c r="G139" s="384"/>
      <c r="H139" s="45"/>
    </row>
    <row r="140" spans="1:8" s="136" customFormat="1">
      <c r="A140" s="407" t="s">
        <v>365</v>
      </c>
      <c r="B140" s="399" t="s">
        <v>597</v>
      </c>
      <c r="C140" s="405" t="s">
        <v>618</v>
      </c>
      <c r="D140" s="365" t="s">
        <v>634</v>
      </c>
      <c r="E140" s="365">
        <v>3</v>
      </c>
      <c r="F140" s="214"/>
      <c r="G140" s="386"/>
      <c r="H140" s="45"/>
    </row>
    <row r="141" spans="1:8" s="136" customFormat="1">
      <c r="A141" s="407" t="s">
        <v>365</v>
      </c>
      <c r="B141" s="399" t="s">
        <v>598</v>
      </c>
      <c r="C141" s="405" t="s">
        <v>619</v>
      </c>
      <c r="D141" s="365" t="s">
        <v>634</v>
      </c>
      <c r="E141" s="375">
        <v>1</v>
      </c>
      <c r="F141" s="340"/>
      <c r="G141" s="384"/>
      <c r="H141" s="45"/>
    </row>
    <row r="142" spans="1:8" s="136" customFormat="1">
      <c r="A142" s="407" t="s">
        <v>365</v>
      </c>
      <c r="B142" s="399" t="s">
        <v>599</v>
      </c>
      <c r="C142" s="405" t="s">
        <v>620</v>
      </c>
      <c r="D142" s="365" t="s">
        <v>634</v>
      </c>
      <c r="E142" s="365">
        <v>1</v>
      </c>
      <c r="F142" s="214"/>
      <c r="G142" s="386"/>
      <c r="H142" s="45"/>
    </row>
    <row r="143" spans="1:8" s="136" customFormat="1">
      <c r="A143" s="407" t="s">
        <v>365</v>
      </c>
      <c r="B143" s="399" t="s">
        <v>600</v>
      </c>
      <c r="C143" s="405" t="s">
        <v>621</v>
      </c>
      <c r="D143" s="365" t="s">
        <v>634</v>
      </c>
      <c r="E143" s="375">
        <v>1</v>
      </c>
      <c r="F143" s="340"/>
      <c r="G143" s="384"/>
      <c r="H143" s="45"/>
    </row>
    <row r="144" spans="1:8" s="136" customFormat="1">
      <c r="A144" s="407" t="s">
        <v>365</v>
      </c>
      <c r="B144" s="399" t="s">
        <v>601</v>
      </c>
      <c r="C144" s="405" t="s">
        <v>622</v>
      </c>
      <c r="D144" s="365" t="s">
        <v>634</v>
      </c>
      <c r="E144" s="365">
        <v>1</v>
      </c>
      <c r="F144" s="214"/>
      <c r="G144" s="386"/>
      <c r="H144" s="45"/>
    </row>
    <row r="145" spans="1:8" s="136" customFormat="1" ht="25.5">
      <c r="A145" s="407" t="s">
        <v>365</v>
      </c>
      <c r="B145" s="399" t="s">
        <v>602</v>
      </c>
      <c r="C145" s="405" t="s">
        <v>623</v>
      </c>
      <c r="D145" s="365" t="s">
        <v>634</v>
      </c>
      <c r="E145" s="375">
        <v>1</v>
      </c>
      <c r="F145" s="340"/>
      <c r="G145" s="384"/>
      <c r="H145" s="45"/>
    </row>
    <row r="146" spans="1:8" s="136" customFormat="1" ht="25.5">
      <c r="A146" s="407" t="s">
        <v>365</v>
      </c>
      <c r="B146" s="399" t="s">
        <v>603</v>
      </c>
      <c r="C146" s="405" t="s">
        <v>681</v>
      </c>
      <c r="D146" s="365" t="s">
        <v>634</v>
      </c>
      <c r="E146" s="365"/>
      <c r="F146" s="214"/>
      <c r="G146" s="386"/>
      <c r="H146" s="45"/>
    </row>
    <row r="147" spans="1:8" s="136" customFormat="1">
      <c r="A147" s="407" t="s">
        <v>365</v>
      </c>
      <c r="B147" s="399" t="s">
        <v>604</v>
      </c>
      <c r="C147" s="405" t="s">
        <v>624</v>
      </c>
      <c r="D147" s="365" t="s">
        <v>634</v>
      </c>
      <c r="E147" s="375">
        <v>1</v>
      </c>
      <c r="F147" s="340"/>
      <c r="G147" s="384"/>
      <c r="H147" s="45"/>
    </row>
    <row r="148" spans="1:8" s="136" customFormat="1">
      <c r="A148" s="407" t="s">
        <v>365</v>
      </c>
      <c r="B148" s="399" t="s">
        <v>605</v>
      </c>
      <c r="C148" s="405" t="s">
        <v>625</v>
      </c>
      <c r="D148" s="365" t="s">
        <v>634</v>
      </c>
      <c r="E148" s="365"/>
      <c r="F148" s="214"/>
      <c r="G148" s="386"/>
      <c r="H148" s="45"/>
    </row>
    <row r="149" spans="1:8" s="136" customFormat="1">
      <c r="A149" s="407" t="s">
        <v>365</v>
      </c>
      <c r="B149" s="399" t="s">
        <v>606</v>
      </c>
      <c r="C149" s="405" t="s">
        <v>626</v>
      </c>
      <c r="D149" s="365" t="s">
        <v>634</v>
      </c>
      <c r="E149" s="375">
        <v>1</v>
      </c>
      <c r="F149" s="340"/>
      <c r="G149" s="384"/>
      <c r="H149" s="45"/>
    </row>
    <row r="150" spans="1:8" s="136" customFormat="1" ht="25.5">
      <c r="A150" s="407" t="s">
        <v>365</v>
      </c>
      <c r="B150" s="399" t="s">
        <v>607</v>
      </c>
      <c r="C150" s="405" t="s">
        <v>680</v>
      </c>
      <c r="D150" s="365" t="s">
        <v>634</v>
      </c>
      <c r="E150" s="365">
        <v>1</v>
      </c>
      <c r="F150" s="214"/>
      <c r="G150" s="386"/>
      <c r="H150" s="45"/>
    </row>
    <row r="151" spans="1:8" s="136" customFormat="1">
      <c r="A151" s="407" t="s">
        <v>365</v>
      </c>
      <c r="B151" s="399" t="s">
        <v>608</v>
      </c>
      <c r="C151" s="405" t="s">
        <v>627</v>
      </c>
      <c r="D151" s="365" t="s">
        <v>634</v>
      </c>
      <c r="E151" s="375"/>
      <c r="F151" s="340"/>
      <c r="G151" s="384"/>
      <c r="H151" s="45"/>
    </row>
    <row r="152" spans="1:8" s="136" customFormat="1">
      <c r="A152" s="407" t="s">
        <v>365</v>
      </c>
      <c r="B152" s="399" t="s">
        <v>609</v>
      </c>
      <c r="C152" s="405" t="s">
        <v>628</v>
      </c>
      <c r="D152" s="365" t="s">
        <v>634</v>
      </c>
      <c r="E152" s="365">
        <v>1</v>
      </c>
      <c r="F152" s="214"/>
      <c r="G152" s="386"/>
      <c r="H152" s="45"/>
    </row>
    <row r="153" spans="1:8" s="136" customFormat="1">
      <c r="A153" s="407" t="s">
        <v>365</v>
      </c>
      <c r="B153" s="399" t="s">
        <v>610</v>
      </c>
      <c r="C153" s="405" t="s">
        <v>629</v>
      </c>
      <c r="D153" s="365" t="s">
        <v>634</v>
      </c>
      <c r="E153" s="375"/>
      <c r="F153" s="340"/>
      <c r="G153" s="384"/>
      <c r="H153" s="45"/>
    </row>
    <row r="154" spans="1:8" s="136" customFormat="1">
      <c r="A154" s="407" t="s">
        <v>365</v>
      </c>
      <c r="B154" s="399" t="s">
        <v>611</v>
      </c>
      <c r="C154" s="405" t="s">
        <v>237</v>
      </c>
      <c r="D154" s="365" t="s">
        <v>634</v>
      </c>
      <c r="E154" s="365"/>
      <c r="F154" s="214"/>
      <c r="G154" s="386"/>
      <c r="H154" s="45"/>
    </row>
    <row r="155" spans="1:8" s="136" customFormat="1" ht="25.5">
      <c r="A155" s="407" t="s">
        <v>365</v>
      </c>
      <c r="B155" s="399" t="s">
        <v>612</v>
      </c>
      <c r="C155" s="405" t="s">
        <v>682</v>
      </c>
      <c r="D155" s="365" t="s">
        <v>634</v>
      </c>
      <c r="E155" s="375"/>
      <c r="F155" s="340"/>
      <c r="G155" s="384"/>
      <c r="H155" s="45"/>
    </row>
    <row r="156" spans="1:8" s="136" customFormat="1" ht="25.5">
      <c r="A156" s="407" t="s">
        <v>365</v>
      </c>
      <c r="B156" s="399" t="s">
        <v>613</v>
      </c>
      <c r="C156" s="405" t="s">
        <v>630</v>
      </c>
      <c r="D156" s="365" t="s">
        <v>634</v>
      </c>
      <c r="E156" s="365">
        <v>1</v>
      </c>
      <c r="F156" s="214"/>
      <c r="G156" s="386"/>
      <c r="H156" s="45"/>
    </row>
    <row r="157" spans="1:8" s="136" customFormat="1">
      <c r="A157" s="407" t="s">
        <v>365</v>
      </c>
      <c r="B157" s="399" t="s">
        <v>614</v>
      </c>
      <c r="C157" s="405" t="s">
        <v>631</v>
      </c>
      <c r="D157" s="365" t="s">
        <v>634</v>
      </c>
      <c r="E157" s="375">
        <v>1</v>
      </c>
      <c r="F157" s="340"/>
      <c r="G157" s="384"/>
      <c r="H157" s="45"/>
    </row>
    <row r="158" spans="1:8" s="136" customFormat="1" ht="25.5">
      <c r="A158" s="407" t="s">
        <v>365</v>
      </c>
      <c r="B158" s="399" t="s">
        <v>615</v>
      </c>
      <c r="C158" s="405" t="s">
        <v>632</v>
      </c>
      <c r="D158" s="365" t="s">
        <v>634</v>
      </c>
      <c r="E158" s="365"/>
      <c r="F158" s="214"/>
      <c r="G158" s="386"/>
      <c r="H158" s="45"/>
    </row>
    <row r="159" spans="1:8" s="136" customFormat="1" ht="26.25" thickBot="1">
      <c r="A159" s="888" t="s">
        <v>365</v>
      </c>
      <c r="B159" s="889" t="s">
        <v>616</v>
      </c>
      <c r="C159" s="890" t="s">
        <v>633</v>
      </c>
      <c r="D159" s="891" t="s">
        <v>634</v>
      </c>
      <c r="E159" s="891"/>
      <c r="F159" s="892"/>
      <c r="G159" s="893"/>
      <c r="H159" s="45"/>
    </row>
    <row r="160" spans="1:8" s="136" customFormat="1">
      <c r="A160" s="45"/>
      <c r="C160" s="36"/>
      <c r="F160" s="36"/>
    </row>
    <row r="161" spans="1:7" s="136" customFormat="1">
      <c r="A161" s="45"/>
      <c r="C161" s="36"/>
      <c r="F161" s="36"/>
    </row>
    <row r="162" spans="1:7" s="136" customFormat="1">
      <c r="A162" s="45"/>
      <c r="C162" s="36"/>
      <c r="F162" s="36"/>
    </row>
    <row r="163" spans="1:7" s="136" customFormat="1">
      <c r="A163" s="45"/>
      <c r="C163" s="36"/>
      <c r="F163" s="36"/>
    </row>
    <row r="164" spans="1:7" s="136" customFormat="1">
      <c r="A164" s="45"/>
      <c r="C164" s="36"/>
      <c r="F164" s="36"/>
    </row>
    <row r="165" spans="1:7" s="136" customFormat="1">
      <c r="C165" s="36"/>
      <c r="F165" s="36"/>
    </row>
    <row r="166" spans="1:7" s="136" customFormat="1">
      <c r="A166" s="45"/>
      <c r="D166" s="36"/>
      <c r="G166" s="36"/>
    </row>
    <row r="167" spans="1:7" s="136" customFormat="1">
      <c r="A167" s="45"/>
      <c r="D167" s="36"/>
      <c r="G167" s="36"/>
    </row>
    <row r="168" spans="1:7" s="136" customFormat="1">
      <c r="A168" s="45"/>
      <c r="D168" s="36"/>
      <c r="G168" s="36"/>
    </row>
    <row r="169" spans="1:7" s="136" customFormat="1">
      <c r="A169" s="45"/>
      <c r="D169" s="36"/>
      <c r="G169" s="36"/>
    </row>
    <row r="170" spans="1:7" s="136" customFormat="1">
      <c r="A170" s="45"/>
      <c r="D170" s="36"/>
      <c r="G170" s="36"/>
    </row>
    <row r="171" spans="1:7" s="136" customFormat="1">
      <c r="A171" s="45"/>
      <c r="D171" s="36"/>
      <c r="G171" s="36"/>
    </row>
    <row r="172" spans="1:7" s="136" customFormat="1">
      <c r="A172" s="45"/>
      <c r="D172" s="36"/>
      <c r="G172" s="36"/>
    </row>
    <row r="173" spans="1:7" s="136" customFormat="1">
      <c r="A173" s="45"/>
      <c r="D173" s="36"/>
      <c r="G173" s="36"/>
    </row>
    <row r="174" spans="1:7" s="136" customFormat="1">
      <c r="A174" s="45"/>
      <c r="D174" s="36"/>
      <c r="G174" s="36"/>
    </row>
    <row r="175" spans="1:7" s="136" customFormat="1">
      <c r="A175" s="45"/>
      <c r="D175" s="36"/>
      <c r="G175" s="36"/>
    </row>
    <row r="176" spans="1:7" s="136" customFormat="1">
      <c r="A176" s="45"/>
      <c r="D176" s="36"/>
      <c r="G176" s="36"/>
    </row>
    <row r="177" spans="1:7" s="136" customFormat="1">
      <c r="A177" s="45"/>
      <c r="D177" s="36"/>
      <c r="G177" s="36"/>
    </row>
    <row r="178" spans="1:7" s="136" customFormat="1">
      <c r="A178" s="45"/>
      <c r="D178" s="36"/>
      <c r="G178" s="36"/>
    </row>
    <row r="179" spans="1:7" s="136" customFormat="1">
      <c r="A179" s="45"/>
      <c r="D179" s="36"/>
      <c r="G179" s="36"/>
    </row>
    <row r="180" spans="1:7" s="136" customFormat="1">
      <c r="A180" s="45"/>
      <c r="D180" s="36"/>
      <c r="G180" s="36"/>
    </row>
    <row r="181" spans="1:7" s="136" customFormat="1">
      <c r="A181" s="45"/>
      <c r="D181" s="36"/>
      <c r="G181" s="36"/>
    </row>
    <row r="182" spans="1:7" s="136" customFormat="1">
      <c r="A182" s="45"/>
      <c r="D182" s="36"/>
      <c r="G182" s="36"/>
    </row>
    <row r="183" spans="1:7" s="136" customFormat="1">
      <c r="A183" s="45"/>
      <c r="D183" s="36"/>
      <c r="G183" s="36"/>
    </row>
    <row r="184" spans="1:7" s="136" customFormat="1">
      <c r="A184" s="45"/>
      <c r="D184" s="36"/>
      <c r="G184" s="36"/>
    </row>
    <row r="185" spans="1:7" s="136" customFormat="1">
      <c r="A185" s="45"/>
      <c r="D185" s="36"/>
      <c r="G185" s="36"/>
    </row>
    <row r="186" spans="1:7" s="136" customFormat="1">
      <c r="A186" s="45"/>
      <c r="D186" s="36"/>
      <c r="G186" s="36"/>
    </row>
    <row r="187" spans="1:7" s="136" customFormat="1">
      <c r="A187" s="45"/>
      <c r="D187" s="36"/>
      <c r="G187" s="36"/>
    </row>
    <row r="188" spans="1:7" s="136" customFormat="1">
      <c r="A188" s="45"/>
      <c r="D188" s="36"/>
      <c r="G188" s="36"/>
    </row>
    <row r="189" spans="1:7" s="136" customFormat="1">
      <c r="A189" s="45"/>
      <c r="D189" s="36"/>
      <c r="G189" s="36"/>
    </row>
    <row r="190" spans="1:7" s="136" customFormat="1">
      <c r="A190" s="45"/>
      <c r="D190" s="36"/>
      <c r="G190" s="36"/>
    </row>
    <row r="191" spans="1:7" s="136" customFormat="1">
      <c r="A191" s="45"/>
      <c r="D191" s="36"/>
      <c r="G191" s="36"/>
    </row>
    <row r="192" spans="1:7" s="136" customFormat="1">
      <c r="A192" s="45"/>
      <c r="D192" s="36"/>
      <c r="G192" s="36"/>
    </row>
    <row r="193" spans="1:7" s="136" customFormat="1">
      <c r="A193" s="45"/>
      <c r="D193" s="36"/>
      <c r="G193" s="36"/>
    </row>
    <row r="194" spans="1:7" s="136" customFormat="1">
      <c r="A194" s="45"/>
      <c r="D194" s="36"/>
      <c r="G194" s="36"/>
    </row>
    <row r="195" spans="1:7" s="136" customFormat="1">
      <c r="A195" s="45"/>
      <c r="D195" s="36"/>
      <c r="G195" s="36"/>
    </row>
    <row r="196" spans="1:7" s="136" customFormat="1">
      <c r="A196" s="45"/>
      <c r="D196" s="36"/>
      <c r="G196" s="36"/>
    </row>
    <row r="197" spans="1:7" s="136" customFormat="1">
      <c r="A197" s="45"/>
      <c r="D197" s="36"/>
      <c r="G197" s="36"/>
    </row>
    <row r="198" spans="1:7" s="136" customFormat="1">
      <c r="A198" s="45"/>
      <c r="D198" s="36"/>
      <c r="G198" s="36"/>
    </row>
    <row r="199" spans="1:7" s="136" customFormat="1">
      <c r="A199" s="45"/>
      <c r="D199" s="36"/>
      <c r="G199" s="36"/>
    </row>
    <row r="200" spans="1:7" s="136" customFormat="1">
      <c r="A200" s="45"/>
      <c r="D200" s="36"/>
      <c r="G200" s="36"/>
    </row>
    <row r="201" spans="1:7" s="136" customFormat="1">
      <c r="A201" s="45"/>
      <c r="D201" s="36"/>
      <c r="G201" s="36"/>
    </row>
    <row r="202" spans="1:7" s="136" customFormat="1">
      <c r="A202" s="45"/>
      <c r="D202" s="36"/>
      <c r="G202" s="36"/>
    </row>
    <row r="203" spans="1:7" s="136" customFormat="1">
      <c r="A203" s="45"/>
      <c r="D203" s="36"/>
      <c r="G203" s="36"/>
    </row>
    <row r="204" spans="1:7" s="136" customFormat="1">
      <c r="A204" s="45"/>
      <c r="D204" s="36"/>
      <c r="G204" s="36"/>
    </row>
  </sheetData>
  <phoneticPr fontId="34" type="noConversion"/>
  <dataValidations count="1">
    <dataValidation type="textLength" showInputMessage="1" showErrorMessage="1" sqref="G137:G159 G85 G4:G70">
      <formula1>0</formula1>
      <formula2>150</formula2>
    </dataValidation>
  </dataValidations>
  <pageMargins left="0.70833333333333337" right="0.70833333333333337" top="0.78749999999999998" bottom="0.78749999999999998" header="0.51180555555555551" footer="0.51180555555555551"/>
  <pageSetup paperSize="9" scale="79"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pane ySplit="3" topLeftCell="A4" activePane="bottomLeft" state="frozen"/>
      <selection pane="bottomLeft" activeCell="C10" sqref="C10"/>
    </sheetView>
  </sheetViews>
  <sheetFormatPr defaultColWidth="8.85546875" defaultRowHeight="12.75"/>
  <cols>
    <col min="1" max="1" width="6.7109375" customWidth="1"/>
    <col min="2" max="2" width="22.28515625" customWidth="1"/>
    <col min="3" max="3" width="15.28515625" customWidth="1"/>
    <col min="4" max="4" width="12.140625" customWidth="1"/>
    <col min="5" max="5" width="24.85546875" customWidth="1"/>
    <col min="6" max="6" width="16.85546875" style="144" customWidth="1"/>
    <col min="7" max="7" width="39.85546875" customWidth="1"/>
    <col min="8" max="8" width="33.140625" customWidth="1"/>
    <col min="9" max="9" width="18.140625" style="136" customWidth="1"/>
  </cols>
  <sheetData>
    <row r="1" spans="1:10" s="136" customFormat="1" ht="19.350000000000001" customHeight="1" thickBot="1">
      <c r="A1" s="2" t="s">
        <v>341</v>
      </c>
      <c r="B1" s="2"/>
      <c r="C1" s="2"/>
      <c r="D1" s="139"/>
      <c r="E1" s="139"/>
      <c r="F1" s="139"/>
      <c r="H1" s="138" t="s">
        <v>0</v>
      </c>
      <c r="I1" s="422" t="s">
        <v>574</v>
      </c>
    </row>
    <row r="2" spans="1:10" s="136" customFormat="1" ht="23.1" customHeight="1" thickBot="1">
      <c r="A2" s="2"/>
      <c r="B2" s="2"/>
      <c r="C2" s="2"/>
      <c r="D2" s="139"/>
      <c r="E2" s="139"/>
      <c r="F2" s="139"/>
      <c r="H2" s="607" t="s">
        <v>282</v>
      </c>
      <c r="I2" s="608">
        <v>2014</v>
      </c>
    </row>
    <row r="3" spans="1:10" ht="25.5">
      <c r="A3" s="609" t="s">
        <v>1</v>
      </c>
      <c r="B3" s="610" t="s">
        <v>10</v>
      </c>
      <c r="C3" s="610" t="s">
        <v>338</v>
      </c>
      <c r="D3" s="610" t="s">
        <v>343</v>
      </c>
      <c r="E3" s="610" t="s">
        <v>340</v>
      </c>
      <c r="F3" s="610" t="s">
        <v>344</v>
      </c>
      <c r="G3" s="610" t="s">
        <v>342</v>
      </c>
      <c r="H3" s="610" t="s">
        <v>339</v>
      </c>
      <c r="I3" s="611" t="s">
        <v>336</v>
      </c>
      <c r="J3" s="137"/>
    </row>
    <row r="4" spans="1:10" s="603" customFormat="1" ht="76.5">
      <c r="A4" s="612" t="s">
        <v>365</v>
      </c>
      <c r="B4" s="604" t="s">
        <v>1297</v>
      </c>
      <c r="C4" s="606" t="s">
        <v>1298</v>
      </c>
      <c r="D4" s="604"/>
      <c r="E4" s="604" t="s">
        <v>1299</v>
      </c>
      <c r="F4" s="605" t="s">
        <v>1326</v>
      </c>
      <c r="G4" s="604" t="s">
        <v>1300</v>
      </c>
      <c r="H4" s="604" t="s">
        <v>1301</v>
      </c>
      <c r="I4" s="613"/>
    </row>
    <row r="5" spans="1:10" s="602" customFormat="1" ht="38.25">
      <c r="A5" s="612" t="s">
        <v>365</v>
      </c>
      <c r="B5" s="604" t="s">
        <v>1297</v>
      </c>
      <c r="C5" s="606" t="s">
        <v>1298</v>
      </c>
      <c r="D5" s="605" t="s">
        <v>1558</v>
      </c>
      <c r="E5" s="604" t="s">
        <v>1299</v>
      </c>
      <c r="F5" s="605" t="s">
        <v>1327</v>
      </c>
      <c r="G5" s="606" t="s">
        <v>1302</v>
      </c>
      <c r="H5" s="606" t="s">
        <v>1557</v>
      </c>
      <c r="I5" s="614"/>
    </row>
    <row r="6" spans="1:10" s="602" customFormat="1" ht="63.75">
      <c r="A6" s="612" t="s">
        <v>365</v>
      </c>
      <c r="B6" s="604" t="s">
        <v>23</v>
      </c>
      <c r="C6" s="606" t="s">
        <v>1298</v>
      </c>
      <c r="D6" s="605"/>
      <c r="E6" s="604" t="s">
        <v>1303</v>
      </c>
      <c r="F6" s="605" t="s">
        <v>1328</v>
      </c>
      <c r="G6" s="606" t="s">
        <v>1304</v>
      </c>
      <c r="H6" s="606" t="s">
        <v>1305</v>
      </c>
      <c r="I6" s="614"/>
    </row>
    <row r="7" spans="1:10" s="602" customFormat="1" ht="51">
      <c r="A7" s="612" t="s">
        <v>365</v>
      </c>
      <c r="B7" s="604" t="s">
        <v>782</v>
      </c>
      <c r="C7" s="606" t="s">
        <v>1307</v>
      </c>
      <c r="D7" s="605"/>
      <c r="E7" s="604" t="s">
        <v>1303</v>
      </c>
      <c r="F7" s="605" t="s">
        <v>1330</v>
      </c>
      <c r="G7" s="606" t="s">
        <v>1308</v>
      </c>
      <c r="H7" s="606" t="s">
        <v>1306</v>
      </c>
      <c r="I7" s="614"/>
    </row>
    <row r="8" spans="1:10" s="602" customFormat="1" ht="89.25">
      <c r="A8" s="612" t="s">
        <v>365</v>
      </c>
      <c r="B8" s="604" t="s">
        <v>782</v>
      </c>
      <c r="C8" s="606" t="s">
        <v>1307</v>
      </c>
      <c r="D8" s="605"/>
      <c r="E8" s="604" t="s">
        <v>1303</v>
      </c>
      <c r="F8" s="605" t="s">
        <v>1329</v>
      </c>
      <c r="G8" s="606" t="s">
        <v>1309</v>
      </c>
      <c r="H8" s="606" t="s">
        <v>1310</v>
      </c>
      <c r="I8" s="614"/>
    </row>
    <row r="9" spans="1:10" s="602" customFormat="1" ht="51">
      <c r="A9" s="612" t="s">
        <v>365</v>
      </c>
      <c r="B9" s="604" t="s">
        <v>1297</v>
      </c>
      <c r="C9" s="606" t="s">
        <v>1311</v>
      </c>
      <c r="D9" s="605"/>
      <c r="E9" s="604" t="s">
        <v>1312</v>
      </c>
      <c r="F9" s="605">
        <v>2</v>
      </c>
      <c r="G9" s="606" t="s">
        <v>1531</v>
      </c>
      <c r="H9" s="606" t="s">
        <v>1532</v>
      </c>
      <c r="I9" s="614"/>
    </row>
    <row r="10" spans="1:10" s="602" customFormat="1" ht="114.75">
      <c r="A10" s="612" t="s">
        <v>365</v>
      </c>
      <c r="B10" s="604" t="s">
        <v>1297</v>
      </c>
      <c r="C10" s="606" t="s">
        <v>1311</v>
      </c>
      <c r="D10" s="605"/>
      <c r="E10" s="604" t="s">
        <v>1312</v>
      </c>
      <c r="F10" s="605" t="s">
        <v>1336</v>
      </c>
      <c r="G10" s="606" t="s">
        <v>1313</v>
      </c>
      <c r="H10" s="606" t="s">
        <v>1322</v>
      </c>
      <c r="I10" s="614"/>
    </row>
    <row r="11" spans="1:10" s="602" customFormat="1" ht="114.75">
      <c r="A11" s="612" t="s">
        <v>365</v>
      </c>
      <c r="B11" s="604" t="s">
        <v>1297</v>
      </c>
      <c r="C11" s="606" t="s">
        <v>1311</v>
      </c>
      <c r="D11" s="605"/>
      <c r="E11" s="604" t="s">
        <v>1312</v>
      </c>
      <c r="F11" s="605" t="s">
        <v>1335</v>
      </c>
      <c r="G11" s="606" t="s">
        <v>1314</v>
      </c>
      <c r="H11" s="606" t="s">
        <v>1661</v>
      </c>
      <c r="I11" s="614"/>
    </row>
    <row r="12" spans="1:10" s="602" customFormat="1" ht="51">
      <c r="A12" s="615" t="s">
        <v>365</v>
      </c>
      <c r="B12" s="604" t="s">
        <v>1297</v>
      </c>
      <c r="C12" s="606" t="s">
        <v>1311</v>
      </c>
      <c r="D12" s="605"/>
      <c r="E12" s="604" t="s">
        <v>1315</v>
      </c>
      <c r="F12" s="605" t="s">
        <v>1334</v>
      </c>
      <c r="G12" s="606" t="s">
        <v>1318</v>
      </c>
      <c r="H12" s="606" t="s">
        <v>1316</v>
      </c>
      <c r="I12" s="614"/>
    </row>
    <row r="13" spans="1:10" s="602" customFormat="1" ht="38.25">
      <c r="A13" s="615" t="s">
        <v>365</v>
      </c>
      <c r="B13" s="604" t="s">
        <v>1297</v>
      </c>
      <c r="C13" s="606" t="s">
        <v>1311</v>
      </c>
      <c r="D13" s="605"/>
      <c r="E13" s="604" t="s">
        <v>1299</v>
      </c>
      <c r="F13" s="605" t="s">
        <v>1326</v>
      </c>
      <c r="G13" s="606" t="s">
        <v>1317</v>
      </c>
      <c r="H13" s="606" t="s">
        <v>1323</v>
      </c>
      <c r="I13" s="614"/>
    </row>
    <row r="14" spans="1:10" s="602" customFormat="1" ht="63.75">
      <c r="A14" s="615" t="s">
        <v>365</v>
      </c>
      <c r="B14" s="604" t="s">
        <v>1297</v>
      </c>
      <c r="C14" s="606" t="s">
        <v>1311</v>
      </c>
      <c r="D14" s="605"/>
      <c r="E14" s="604" t="s">
        <v>1299</v>
      </c>
      <c r="F14" s="605" t="s">
        <v>1333</v>
      </c>
      <c r="G14" s="606" t="s">
        <v>1319</v>
      </c>
      <c r="H14" s="606" t="s">
        <v>1320</v>
      </c>
      <c r="I14" s="614"/>
    </row>
    <row r="15" spans="1:10" s="602" customFormat="1" ht="25.5">
      <c r="A15" s="615" t="s">
        <v>365</v>
      </c>
      <c r="B15" s="604" t="s">
        <v>23</v>
      </c>
      <c r="C15" s="606" t="s">
        <v>1311</v>
      </c>
      <c r="D15" s="605"/>
      <c r="E15" s="604" t="s">
        <v>1424</v>
      </c>
      <c r="F15" s="605" t="s">
        <v>1332</v>
      </c>
      <c r="G15" s="606" t="s">
        <v>1321</v>
      </c>
      <c r="H15" s="606" t="s">
        <v>1324</v>
      </c>
      <c r="I15" s="614"/>
    </row>
    <row r="16" spans="1:10" s="602" customFormat="1" ht="51">
      <c r="A16" s="606" t="s">
        <v>365</v>
      </c>
      <c r="B16" s="604" t="s">
        <v>1297</v>
      </c>
      <c r="C16" s="606" t="s">
        <v>1311</v>
      </c>
      <c r="D16" s="605"/>
      <c r="E16" s="604" t="s">
        <v>1325</v>
      </c>
      <c r="F16" s="605" t="s">
        <v>1331</v>
      </c>
      <c r="G16" s="606" t="s">
        <v>1337</v>
      </c>
      <c r="H16" s="606" t="s">
        <v>1657</v>
      </c>
      <c r="I16" s="606"/>
    </row>
    <row r="17" spans="1:10" s="602" customFormat="1" ht="90">
      <c r="A17" s="989" t="s">
        <v>365</v>
      </c>
      <c r="B17" s="623" t="s">
        <v>21</v>
      </c>
      <c r="C17" s="989" t="s">
        <v>1653</v>
      </c>
      <c r="D17" s="1029"/>
      <c r="E17" s="990" t="s">
        <v>1655</v>
      </c>
      <c r="F17" s="991"/>
      <c r="G17" s="992" t="s">
        <v>1654</v>
      </c>
      <c r="H17" s="1028" t="s">
        <v>1656</v>
      </c>
      <c r="I17" s="989"/>
    </row>
    <row r="18" spans="1:10" s="616" customFormat="1" ht="63.75">
      <c r="A18" s="605" t="s">
        <v>365</v>
      </c>
      <c r="B18" s="623" t="s">
        <v>21</v>
      </c>
      <c r="C18" s="606" t="s">
        <v>1338</v>
      </c>
      <c r="D18" s="617"/>
      <c r="E18" s="618" t="s">
        <v>1340</v>
      </c>
      <c r="F18" s="617"/>
      <c r="G18" s="619" t="s">
        <v>1339</v>
      </c>
      <c r="H18" s="606" t="s">
        <v>1652</v>
      </c>
      <c r="I18" s="620"/>
      <c r="J18" s="97"/>
    </row>
    <row r="19" spans="1:10" ht="76.5">
      <c r="A19" s="606" t="s">
        <v>365</v>
      </c>
      <c r="B19" s="604" t="s">
        <v>23</v>
      </c>
      <c r="C19" s="606" t="s">
        <v>1344</v>
      </c>
      <c r="D19" s="303"/>
      <c r="E19" s="604" t="s">
        <v>1342</v>
      </c>
      <c r="F19" s="621"/>
      <c r="G19" s="622" t="s">
        <v>1341</v>
      </c>
      <c r="H19" s="606" t="s">
        <v>1343</v>
      </c>
      <c r="I19" s="299"/>
    </row>
    <row r="20" spans="1:10" ht="76.5">
      <c r="A20" s="672" t="s">
        <v>365</v>
      </c>
      <c r="B20" s="988" t="s">
        <v>21</v>
      </c>
      <c r="C20" s="399" t="s">
        <v>1374</v>
      </c>
      <c r="D20" s="451" t="s">
        <v>1377</v>
      </c>
      <c r="E20" s="392" t="s">
        <v>1380</v>
      </c>
      <c r="F20" s="673"/>
      <c r="G20" s="674" t="s">
        <v>1381</v>
      </c>
      <c r="H20" s="674" t="s">
        <v>1566</v>
      </c>
      <c r="I20" s="376"/>
    </row>
    <row r="21" spans="1:10" ht="51">
      <c r="A21" s="672" t="s">
        <v>365</v>
      </c>
      <c r="B21" s="988" t="s">
        <v>21</v>
      </c>
      <c r="C21" s="399" t="s">
        <v>1375</v>
      </c>
      <c r="D21" s="451" t="s">
        <v>1378</v>
      </c>
      <c r="E21" s="392" t="s">
        <v>1380</v>
      </c>
      <c r="F21" s="673"/>
      <c r="G21" s="674" t="s">
        <v>1382</v>
      </c>
      <c r="H21" s="674" t="s">
        <v>1567</v>
      </c>
      <c r="I21" s="376"/>
    </row>
    <row r="22" spans="1:10" ht="89.25">
      <c r="A22" s="672" t="s">
        <v>365</v>
      </c>
      <c r="B22" s="988" t="s">
        <v>21</v>
      </c>
      <c r="C22" s="399" t="s">
        <v>1376</v>
      </c>
      <c r="D22" s="451" t="s">
        <v>1379</v>
      </c>
      <c r="E22" s="392" t="s">
        <v>1380</v>
      </c>
      <c r="F22" s="673"/>
      <c r="G22" s="674" t="s">
        <v>1383</v>
      </c>
      <c r="H22" s="674" t="s">
        <v>1568</v>
      </c>
      <c r="I22" s="376"/>
    </row>
    <row r="23" spans="1:10" ht="102">
      <c r="A23" s="672" t="s">
        <v>365</v>
      </c>
      <c r="B23" s="988" t="s">
        <v>21</v>
      </c>
      <c r="C23" s="399" t="s">
        <v>1559</v>
      </c>
      <c r="D23" s="673"/>
      <c r="E23" s="392" t="s">
        <v>1560</v>
      </c>
      <c r="F23" s="673"/>
      <c r="G23" s="674" t="s">
        <v>1564</v>
      </c>
      <c r="H23" s="674" t="s">
        <v>1563</v>
      </c>
      <c r="I23" s="376"/>
    </row>
    <row r="24" spans="1:10" ht="51">
      <c r="A24" s="672" t="s">
        <v>365</v>
      </c>
      <c r="B24" s="988" t="s">
        <v>21</v>
      </c>
      <c r="C24" s="399" t="s">
        <v>1559</v>
      </c>
      <c r="D24" s="673"/>
      <c r="E24" s="392" t="s">
        <v>1560</v>
      </c>
      <c r="F24" s="673"/>
      <c r="G24" s="674" t="s">
        <v>1561</v>
      </c>
      <c r="H24" s="674" t="s">
        <v>1562</v>
      </c>
      <c r="I24" s="376"/>
    </row>
    <row r="25" spans="1:10">
      <c r="G25" s="332"/>
    </row>
    <row r="26" spans="1:10">
      <c r="G26" s="332"/>
    </row>
  </sheetData>
  <dataValidations count="1">
    <dataValidation type="textLength" showInputMessage="1" showErrorMessage="1" sqref="I4:I17">
      <formula1>0</formula1>
      <formula2>150</formula2>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IC16"/>
  <sheetViews>
    <sheetView zoomScaleNormal="100" zoomScaleSheetLayoutView="100" zoomScalePageLayoutView="80" workbookViewId="0">
      <selection activeCell="C17" sqref="C17"/>
    </sheetView>
  </sheetViews>
  <sheetFormatPr defaultColWidth="5.7109375" defaultRowHeight="20.100000000000001" customHeight="1"/>
  <cols>
    <col min="1" max="1" width="9" style="1" customWidth="1"/>
    <col min="2" max="2" width="38.28515625" style="4" customWidth="1"/>
    <col min="3" max="3" width="43.7109375" style="5" customWidth="1"/>
    <col min="4" max="4" width="11.140625" style="5" customWidth="1"/>
    <col min="5" max="9" width="14" style="5" customWidth="1"/>
    <col min="10" max="237" width="5.7109375" style="6" customWidth="1"/>
    <col min="238" max="16384" width="5.7109375" style="1"/>
  </cols>
  <sheetData>
    <row r="1" spans="1:237" ht="20.100000000000001" customHeight="1">
      <c r="A1" s="7" t="s">
        <v>9</v>
      </c>
      <c r="B1" s="8"/>
      <c r="C1" s="9"/>
      <c r="D1" s="9"/>
      <c r="E1" s="9"/>
      <c r="F1" s="9"/>
      <c r="G1" s="10"/>
      <c r="H1" s="421" t="s">
        <v>0</v>
      </c>
      <c r="I1" s="416" t="s">
        <v>574</v>
      </c>
      <c r="IB1" s="1"/>
      <c r="IC1" s="1"/>
    </row>
    <row r="2" spans="1:237" ht="20.100000000000001" customHeight="1">
      <c r="A2" s="11"/>
      <c r="B2" s="12"/>
      <c r="C2" s="12"/>
      <c r="D2" s="12"/>
      <c r="E2" s="12"/>
      <c r="F2" s="12"/>
      <c r="G2" s="13"/>
      <c r="H2" s="420" t="s">
        <v>283</v>
      </c>
      <c r="I2" s="417">
        <v>2014</v>
      </c>
      <c r="IB2" s="1"/>
      <c r="IC2" s="1"/>
    </row>
    <row r="3" spans="1:237" ht="25.35" customHeight="1">
      <c r="A3" s="1101" t="s">
        <v>1</v>
      </c>
      <c r="B3" s="1101" t="s">
        <v>10</v>
      </c>
      <c r="C3" s="1102" t="s">
        <v>11</v>
      </c>
      <c r="D3" s="1099" t="s">
        <v>12</v>
      </c>
      <c r="E3" s="1099"/>
      <c r="F3" s="1099"/>
      <c r="G3" s="1099"/>
      <c r="H3" s="1099"/>
      <c r="I3" s="1099"/>
      <c r="HX3" s="1"/>
      <c r="HY3" s="1"/>
      <c r="HZ3" s="1"/>
      <c r="IA3" s="1"/>
      <c r="IB3" s="1"/>
      <c r="IC3" s="1"/>
    </row>
    <row r="4" spans="1:237" ht="40.35" customHeight="1">
      <c r="A4" s="1101"/>
      <c r="B4" s="1101"/>
      <c r="C4" s="1102"/>
      <c r="D4" s="14" t="s">
        <v>13</v>
      </c>
      <c r="E4" s="14" t="s">
        <v>14</v>
      </c>
      <c r="F4" s="14" t="s">
        <v>15</v>
      </c>
      <c r="G4" s="14" t="s">
        <v>16</v>
      </c>
      <c r="H4" s="14" t="s">
        <v>17</v>
      </c>
      <c r="I4" s="14" t="s">
        <v>18</v>
      </c>
      <c r="HX4" s="1"/>
      <c r="HY4" s="1"/>
      <c r="HZ4" s="1"/>
      <c r="IA4" s="1"/>
      <c r="IB4" s="1"/>
      <c r="IC4" s="1"/>
    </row>
    <row r="5" spans="1:237" ht="20.100000000000001" customHeight="1">
      <c r="A5" s="37" t="s">
        <v>365</v>
      </c>
      <c r="B5" s="16" t="s">
        <v>19</v>
      </c>
      <c r="C5" s="17" t="s">
        <v>20</v>
      </c>
      <c r="D5" s="418" t="s">
        <v>87</v>
      </c>
      <c r="E5" s="418" t="s">
        <v>87</v>
      </c>
      <c r="F5" s="418" t="s">
        <v>87</v>
      </c>
      <c r="G5" s="418" t="s">
        <v>87</v>
      </c>
      <c r="H5" s="18"/>
      <c r="I5" s="18"/>
      <c r="HX5" s="1"/>
      <c r="HY5" s="1"/>
      <c r="HZ5" s="1"/>
      <c r="IA5" s="1"/>
      <c r="IB5" s="1"/>
      <c r="IC5" s="1"/>
    </row>
    <row r="6" spans="1:237" s="19" customFormat="1" ht="20.100000000000001" customHeight="1">
      <c r="A6" s="37" t="s">
        <v>365</v>
      </c>
      <c r="B6" s="16" t="s">
        <v>21</v>
      </c>
      <c r="C6" s="17" t="s">
        <v>22</v>
      </c>
      <c r="D6" s="419" t="s">
        <v>71</v>
      </c>
      <c r="E6" s="419" t="s">
        <v>71</v>
      </c>
      <c r="F6" s="419" t="s">
        <v>87</v>
      </c>
      <c r="G6" s="419" t="s">
        <v>87</v>
      </c>
      <c r="H6" s="419" t="s">
        <v>87</v>
      </c>
      <c r="I6" s="419" t="s">
        <v>87</v>
      </c>
    </row>
    <row r="7" spans="1:237" s="19" customFormat="1" ht="20.100000000000001" customHeight="1">
      <c r="A7" s="37" t="s">
        <v>365</v>
      </c>
      <c r="B7" s="16" t="s">
        <v>23</v>
      </c>
      <c r="C7" s="17" t="s">
        <v>24</v>
      </c>
      <c r="D7" s="419" t="s">
        <v>71</v>
      </c>
      <c r="E7" s="419" t="s">
        <v>71</v>
      </c>
      <c r="F7" s="419" t="s">
        <v>87</v>
      </c>
      <c r="G7" s="419" t="s">
        <v>87</v>
      </c>
      <c r="H7" s="419" t="s">
        <v>87</v>
      </c>
      <c r="I7" s="419" t="s">
        <v>87</v>
      </c>
    </row>
    <row r="8" spans="1:237" ht="20.100000000000001" customHeight="1">
      <c r="A8" s="37" t="s">
        <v>365</v>
      </c>
      <c r="B8" s="16" t="s">
        <v>25</v>
      </c>
      <c r="C8" s="17" t="s">
        <v>26</v>
      </c>
      <c r="D8" s="419" t="s">
        <v>87</v>
      </c>
      <c r="E8" s="419" t="s">
        <v>87</v>
      </c>
      <c r="F8" s="419" t="s">
        <v>87</v>
      </c>
      <c r="G8" s="419" t="s">
        <v>87</v>
      </c>
      <c r="H8" s="419" t="s">
        <v>87</v>
      </c>
      <c r="I8" s="419" t="s">
        <v>87</v>
      </c>
      <c r="HX8" s="1"/>
      <c r="HY8" s="1"/>
      <c r="HZ8" s="1"/>
      <c r="IA8" s="1"/>
      <c r="IB8" s="1"/>
      <c r="IC8" s="1"/>
    </row>
    <row r="9" spans="1:237" ht="20.100000000000001" customHeight="1">
      <c r="A9" s="37" t="s">
        <v>365</v>
      </c>
      <c r="B9" s="1100" t="s">
        <v>27</v>
      </c>
      <c r="C9" s="17" t="s">
        <v>28</v>
      </c>
      <c r="D9" s="419" t="s">
        <v>87</v>
      </c>
      <c r="E9" s="419" t="s">
        <v>71</v>
      </c>
      <c r="F9" s="419" t="s">
        <v>87</v>
      </c>
      <c r="G9" s="419" t="s">
        <v>87</v>
      </c>
      <c r="H9" s="419" t="s">
        <v>87</v>
      </c>
      <c r="I9" s="419" t="s">
        <v>87</v>
      </c>
      <c r="HX9" s="1"/>
      <c r="HY9" s="1"/>
      <c r="HZ9" s="1"/>
      <c r="IA9" s="1"/>
      <c r="IB9" s="1"/>
      <c r="IC9" s="1"/>
    </row>
    <row r="10" spans="1:237" ht="20.100000000000001" customHeight="1">
      <c r="A10" s="37" t="s">
        <v>365</v>
      </c>
      <c r="B10" s="1100"/>
      <c r="C10" s="17" t="s">
        <v>29</v>
      </c>
      <c r="D10" s="419" t="s">
        <v>87</v>
      </c>
      <c r="E10" s="419" t="s">
        <v>87</v>
      </c>
      <c r="F10" s="419" t="s">
        <v>87</v>
      </c>
      <c r="G10" s="419" t="s">
        <v>87</v>
      </c>
      <c r="H10" s="419" t="s">
        <v>87</v>
      </c>
      <c r="I10" s="419" t="s">
        <v>87</v>
      </c>
      <c r="HX10" s="1"/>
      <c r="HY10" s="1"/>
      <c r="HZ10" s="1"/>
      <c r="IA10" s="1"/>
      <c r="IB10" s="1"/>
      <c r="IC10" s="1"/>
    </row>
    <row r="11" spans="1:237" ht="20.100000000000001" customHeight="1">
      <c r="A11" s="37" t="s">
        <v>365</v>
      </c>
      <c r="B11" s="1100"/>
      <c r="C11" s="17" t="s">
        <v>30</v>
      </c>
      <c r="D11" s="419" t="s">
        <v>87</v>
      </c>
      <c r="E11" s="419" t="s">
        <v>87</v>
      </c>
      <c r="F11" s="419" t="s">
        <v>87</v>
      </c>
      <c r="G11" s="419" t="s">
        <v>87</v>
      </c>
      <c r="H11" s="419" t="s">
        <v>87</v>
      </c>
      <c r="I11" s="419" t="s">
        <v>87</v>
      </c>
      <c r="HX11" s="1"/>
      <c r="HY11" s="1"/>
      <c r="HZ11" s="1"/>
      <c r="IA11" s="1"/>
      <c r="IB11" s="1"/>
      <c r="IC11" s="1"/>
    </row>
    <row r="12" spans="1:237" ht="20.100000000000001" customHeight="1">
      <c r="A12" s="37" t="s">
        <v>365</v>
      </c>
      <c r="B12" s="1100"/>
      <c r="C12" s="17" t="s">
        <v>31</v>
      </c>
      <c r="D12" s="419" t="s">
        <v>87</v>
      </c>
      <c r="E12" s="419" t="s">
        <v>87</v>
      </c>
      <c r="F12" s="419" t="s">
        <v>87</v>
      </c>
      <c r="G12" s="419" t="s">
        <v>87</v>
      </c>
      <c r="H12" s="419" t="s">
        <v>87</v>
      </c>
      <c r="I12" s="419" t="s">
        <v>87</v>
      </c>
      <c r="HX12" s="1"/>
      <c r="HY12" s="1"/>
      <c r="HZ12" s="1"/>
      <c r="IA12" s="1"/>
      <c r="IB12" s="1"/>
      <c r="IC12" s="1"/>
    </row>
    <row r="13" spans="1:237" ht="20.100000000000001" customHeight="1">
      <c r="A13" s="37" t="s">
        <v>365</v>
      </c>
      <c r="B13" s="1100"/>
      <c r="C13" s="17" t="s">
        <v>32</v>
      </c>
      <c r="D13" s="419" t="s">
        <v>87</v>
      </c>
      <c r="E13" s="419" t="s">
        <v>87</v>
      </c>
      <c r="F13" s="419" t="s">
        <v>87</v>
      </c>
      <c r="G13" s="419" t="s">
        <v>87</v>
      </c>
      <c r="H13" s="419" t="s">
        <v>87</v>
      </c>
      <c r="I13" s="419" t="s">
        <v>87</v>
      </c>
      <c r="HX13" s="1"/>
      <c r="HY13" s="1"/>
      <c r="HZ13" s="1"/>
      <c r="IA13" s="1"/>
      <c r="IB13" s="1"/>
      <c r="IC13" s="1"/>
    </row>
    <row r="14" spans="1:237" ht="20.100000000000001" customHeight="1">
      <c r="A14" s="20" t="s">
        <v>33</v>
      </c>
      <c r="B14"/>
      <c r="C14"/>
      <c r="D14"/>
      <c r="E14"/>
      <c r="F14"/>
      <c r="G14"/>
      <c r="H14"/>
      <c r="I14"/>
      <c r="HX14" s="1"/>
      <c r="HY14" s="1"/>
      <c r="HZ14" s="1"/>
      <c r="IA14" s="1"/>
      <c r="IB14" s="1"/>
      <c r="IC14" s="1"/>
    </row>
    <row r="15" spans="1:237" ht="20.100000000000001" customHeight="1">
      <c r="A15" s="21" t="s">
        <v>34</v>
      </c>
      <c r="B15"/>
      <c r="C15" s="21"/>
      <c r="D15" s="21"/>
      <c r="E15" s="21"/>
      <c r="F15" s="21"/>
      <c r="G15" s="21"/>
      <c r="H15" s="21"/>
      <c r="I15" s="21"/>
      <c r="HX15" s="1"/>
      <c r="HY15" s="1"/>
      <c r="HZ15" s="1"/>
      <c r="IA15" s="1"/>
      <c r="IB15" s="1"/>
      <c r="IC15" s="1"/>
    </row>
    <row r="16" spans="1:237" ht="20.100000000000001" customHeight="1">
      <c r="B16"/>
      <c r="C16" s="21"/>
      <c r="D16" s="21"/>
      <c r="E16" s="21"/>
      <c r="F16" s="21"/>
      <c r="G16" s="21"/>
      <c r="H16" s="21"/>
      <c r="I16" s="21"/>
    </row>
  </sheetData>
  <mergeCells count="5">
    <mergeCell ref="D3:I3"/>
    <mergeCell ref="B9:B13"/>
    <mergeCell ref="A3:A4"/>
    <mergeCell ref="B3:B4"/>
    <mergeCell ref="C3:C4"/>
  </mergeCells>
  <phoneticPr fontId="34" type="noConversion"/>
  <pageMargins left="0.78749999999999998" right="0.78749999999999998" top="1.0631944444444446" bottom="1.0631944444444446" header="0.51180555555555551" footer="0.51180555555555551"/>
  <pageSetup paperSize="9" scale="50" orientation="portrait" useFirstPageNumber="1"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4"/>
  <sheetViews>
    <sheetView zoomScale="80" zoomScaleNormal="80" zoomScaleSheetLayoutView="100" zoomScalePageLayoutView="90" workbookViewId="0">
      <selection activeCell="I6" sqref="I6"/>
    </sheetView>
  </sheetViews>
  <sheetFormatPr defaultColWidth="11.42578125" defaultRowHeight="12.75"/>
  <cols>
    <col min="1" max="1" width="11.42578125" style="136" customWidth="1"/>
    <col min="2" max="2" width="34.7109375" style="136" customWidth="1"/>
    <col min="3" max="3" width="38.28515625" style="136" customWidth="1"/>
    <col min="4" max="4" width="13.7109375" style="136" customWidth="1"/>
    <col min="5" max="8" width="11.42578125" style="136" customWidth="1"/>
    <col min="9" max="9" width="13.140625" style="136" customWidth="1"/>
    <col min="10" max="10" width="17.28515625" style="136" customWidth="1"/>
    <col min="11" max="12" width="11.42578125" style="136" customWidth="1"/>
    <col min="13" max="13" width="12.42578125" style="136" customWidth="1"/>
    <col min="14" max="16384" width="11.42578125" style="136"/>
  </cols>
  <sheetData>
    <row r="1" spans="1:15" ht="25.35" customHeight="1" thickBot="1">
      <c r="A1" s="146" t="s">
        <v>35</v>
      </c>
      <c r="B1" s="146"/>
      <c r="C1" s="146"/>
      <c r="D1" s="146"/>
      <c r="E1" s="146"/>
      <c r="F1" s="146"/>
      <c r="G1" s="146"/>
      <c r="H1" s="22"/>
      <c r="I1"/>
      <c r="J1"/>
      <c r="L1" s="147" t="s">
        <v>0</v>
      </c>
      <c r="M1" s="423" t="s">
        <v>574</v>
      </c>
    </row>
    <row r="2" spans="1:15" ht="26.85" customHeight="1" thickBot="1">
      <c r="A2" s="148"/>
      <c r="B2" s="148"/>
      <c r="C2" s="148"/>
      <c r="D2" s="148"/>
      <c r="E2" s="149"/>
      <c r="F2" s="148"/>
      <c r="G2" s="148"/>
      <c r="H2" s="23"/>
      <c r="I2"/>
      <c r="J2"/>
      <c r="L2" s="24" t="s">
        <v>284</v>
      </c>
      <c r="M2" s="424" t="s">
        <v>685</v>
      </c>
    </row>
    <row r="3" spans="1:15" ht="88.35" customHeight="1" thickBot="1">
      <c r="A3" s="150" t="s">
        <v>1</v>
      </c>
      <c r="B3" s="151" t="s">
        <v>36</v>
      </c>
      <c r="C3" s="251" t="s">
        <v>346</v>
      </c>
      <c r="D3" s="193" t="s">
        <v>347</v>
      </c>
      <c r="E3" s="152" t="s">
        <v>243</v>
      </c>
      <c r="F3" s="152" t="s">
        <v>241</v>
      </c>
      <c r="G3" s="152" t="s">
        <v>276</v>
      </c>
      <c r="H3" s="152" t="s">
        <v>286</v>
      </c>
      <c r="I3" s="153" t="s">
        <v>287</v>
      </c>
      <c r="J3" s="154" t="s">
        <v>254</v>
      </c>
      <c r="K3" s="134" t="s">
        <v>37</v>
      </c>
      <c r="L3" s="204" t="s">
        <v>38</v>
      </c>
      <c r="M3" s="252" t="s">
        <v>39</v>
      </c>
      <c r="N3" s="905" t="s">
        <v>277</v>
      </c>
      <c r="O3" s="904" t="s">
        <v>336</v>
      </c>
    </row>
    <row r="4" spans="1:15" ht="25.5">
      <c r="A4" s="1023" t="s">
        <v>365</v>
      </c>
      <c r="B4" s="1017" t="s">
        <v>1569</v>
      </c>
      <c r="C4" s="1022" t="s">
        <v>1570</v>
      </c>
      <c r="D4" s="1015" t="s">
        <v>259</v>
      </c>
      <c r="E4" s="1072">
        <v>2013</v>
      </c>
      <c r="F4" s="993">
        <v>19</v>
      </c>
      <c r="G4" s="1026">
        <v>19</v>
      </c>
      <c r="H4" s="1026">
        <v>19</v>
      </c>
      <c r="I4" s="994">
        <f>H4/G4</f>
        <v>1</v>
      </c>
      <c r="J4" s="1014" t="s">
        <v>41</v>
      </c>
      <c r="K4" s="1024">
        <v>3</v>
      </c>
      <c r="L4" s="1025">
        <f>K4/G4</f>
        <v>0.15789473684210525</v>
      </c>
      <c r="M4" s="1025">
        <f>K4/H4</f>
        <v>0.15789473684210525</v>
      </c>
      <c r="N4" s="902"/>
      <c r="O4" s="902"/>
    </row>
    <row r="5" spans="1:15" ht="25.5">
      <c r="A5" s="1023" t="s">
        <v>365</v>
      </c>
      <c r="B5" s="1017" t="s">
        <v>1569</v>
      </c>
      <c r="C5" s="1022" t="s">
        <v>1570</v>
      </c>
      <c r="D5" s="1015" t="s">
        <v>250</v>
      </c>
      <c r="E5" s="1072">
        <v>2013</v>
      </c>
      <c r="F5" s="993">
        <v>15</v>
      </c>
      <c r="G5" s="1026">
        <v>15</v>
      </c>
      <c r="H5" s="1026">
        <v>15</v>
      </c>
      <c r="I5" s="994">
        <f t="shared" ref="I5:I23" si="0">H5/G5</f>
        <v>1</v>
      </c>
      <c r="J5" s="1014" t="s">
        <v>41</v>
      </c>
      <c r="K5" s="1024">
        <v>3</v>
      </c>
      <c r="L5" s="1025">
        <f t="shared" ref="L5:L23" si="1">K5/G5</f>
        <v>0.2</v>
      </c>
      <c r="M5" s="1025">
        <f t="shared" ref="M5:M23" si="2">K5/H5</f>
        <v>0.2</v>
      </c>
      <c r="N5" s="902"/>
      <c r="O5" s="902"/>
    </row>
    <row r="6" spans="1:15" ht="25.5">
      <c r="A6" s="1023" t="s">
        <v>365</v>
      </c>
      <c r="B6" s="1017" t="s">
        <v>1569</v>
      </c>
      <c r="C6" s="1016" t="s">
        <v>247</v>
      </c>
      <c r="D6" s="1015" t="s">
        <v>248</v>
      </c>
      <c r="E6" s="1072">
        <v>2013</v>
      </c>
      <c r="F6" s="993">
        <v>156</v>
      </c>
      <c r="G6" s="1026">
        <v>156</v>
      </c>
      <c r="H6" s="1026">
        <v>36</v>
      </c>
      <c r="I6" s="994">
        <f t="shared" si="0"/>
        <v>0.23076923076923078</v>
      </c>
      <c r="J6" s="1014" t="s">
        <v>42</v>
      </c>
      <c r="K6" s="1024">
        <v>36</v>
      </c>
      <c r="L6" s="1025">
        <f t="shared" si="1"/>
        <v>0.23076923076923078</v>
      </c>
      <c r="M6" s="1025">
        <f t="shared" si="2"/>
        <v>1</v>
      </c>
      <c r="N6" s="902"/>
      <c r="O6" s="902"/>
    </row>
    <row r="7" spans="1:15" s="908" customFormat="1" ht="25.5">
      <c r="A7" s="1023" t="s">
        <v>365</v>
      </c>
      <c r="B7" s="1017" t="s">
        <v>1569</v>
      </c>
      <c r="C7" s="1016" t="s">
        <v>247</v>
      </c>
      <c r="D7" s="1015" t="s">
        <v>261</v>
      </c>
      <c r="E7" s="1072">
        <v>2013</v>
      </c>
      <c r="F7" s="993">
        <v>32</v>
      </c>
      <c r="G7" s="1026">
        <v>32</v>
      </c>
      <c r="H7" s="1026">
        <v>10</v>
      </c>
      <c r="I7" s="994">
        <f t="shared" si="0"/>
        <v>0.3125</v>
      </c>
      <c r="J7" s="1014" t="s">
        <v>42</v>
      </c>
      <c r="K7" s="1024">
        <v>10</v>
      </c>
      <c r="L7" s="1025">
        <f t="shared" si="1"/>
        <v>0.3125</v>
      </c>
      <c r="M7" s="1025">
        <f t="shared" si="2"/>
        <v>1</v>
      </c>
      <c r="N7" s="982"/>
      <c r="O7" s="982"/>
    </row>
    <row r="8" spans="1:15" s="908" customFormat="1" ht="25.5">
      <c r="A8" s="1023" t="s">
        <v>365</v>
      </c>
      <c r="B8" s="1017" t="s">
        <v>1569</v>
      </c>
      <c r="C8" s="1016" t="s">
        <v>247</v>
      </c>
      <c r="D8" s="1015" t="s">
        <v>249</v>
      </c>
      <c r="E8" s="1072">
        <v>2013</v>
      </c>
      <c r="F8" s="993">
        <v>55</v>
      </c>
      <c r="G8" s="1026">
        <v>55</v>
      </c>
      <c r="H8" s="1026">
        <v>21</v>
      </c>
      <c r="I8" s="994">
        <f t="shared" si="0"/>
        <v>0.38181818181818183</v>
      </c>
      <c r="J8" s="1014" t="s">
        <v>42</v>
      </c>
      <c r="K8" s="1024">
        <v>24</v>
      </c>
      <c r="L8" s="1025">
        <f t="shared" si="1"/>
        <v>0.43636363636363634</v>
      </c>
      <c r="M8" s="1025">
        <f t="shared" si="2"/>
        <v>1.1428571428571428</v>
      </c>
      <c r="N8" s="982"/>
      <c r="O8" s="982"/>
    </row>
    <row r="9" spans="1:15" s="1018" customFormat="1" ht="25.5">
      <c r="A9" s="1023" t="s">
        <v>365</v>
      </c>
      <c r="B9" s="1017" t="s">
        <v>1569</v>
      </c>
      <c r="C9" s="1016" t="s">
        <v>1571</v>
      </c>
      <c r="D9" s="1015" t="s">
        <v>259</v>
      </c>
      <c r="E9" s="1072">
        <v>2013</v>
      </c>
      <c r="F9" s="993">
        <v>14</v>
      </c>
      <c r="G9" s="1026">
        <v>14</v>
      </c>
      <c r="H9" s="1027">
        <v>14</v>
      </c>
      <c r="I9" s="994">
        <f t="shared" si="0"/>
        <v>1</v>
      </c>
      <c r="J9" s="1014" t="s">
        <v>41</v>
      </c>
      <c r="K9" s="1024">
        <v>2</v>
      </c>
      <c r="L9" s="1025">
        <f t="shared" si="1"/>
        <v>0.14285714285714285</v>
      </c>
      <c r="M9" s="1025">
        <f t="shared" si="2"/>
        <v>0.14285714285714285</v>
      </c>
      <c r="N9" s="982"/>
      <c r="O9" s="982"/>
    </row>
    <row r="10" spans="1:15" s="1018" customFormat="1" ht="25.5">
      <c r="A10" s="1021" t="s">
        <v>365</v>
      </c>
      <c r="B10" s="1020" t="s">
        <v>1569</v>
      </c>
      <c r="C10" s="1019" t="s">
        <v>1571</v>
      </c>
      <c r="D10" s="1013" t="s">
        <v>248</v>
      </c>
      <c r="E10" s="1073">
        <v>2013</v>
      </c>
      <c r="F10" s="1012">
        <v>8</v>
      </c>
      <c r="G10" s="1011">
        <v>8</v>
      </c>
      <c r="H10" s="1010">
        <v>3</v>
      </c>
      <c r="I10" s="994">
        <f t="shared" si="0"/>
        <v>0.375</v>
      </c>
      <c r="J10" s="1009" t="s">
        <v>42</v>
      </c>
      <c r="K10" s="1030">
        <v>3</v>
      </c>
      <c r="L10" s="1025">
        <f t="shared" si="1"/>
        <v>0.375</v>
      </c>
      <c r="M10" s="1025">
        <f t="shared" si="2"/>
        <v>1</v>
      </c>
      <c r="N10" s="982"/>
      <c r="O10" s="982"/>
    </row>
    <row r="11" spans="1:15" s="1018" customFormat="1" ht="25.5">
      <c r="A11" s="1021" t="s">
        <v>365</v>
      </c>
      <c r="B11" s="1020" t="s">
        <v>1569</v>
      </c>
      <c r="C11" s="1019" t="s">
        <v>1572</v>
      </c>
      <c r="D11" s="1015" t="s">
        <v>261</v>
      </c>
      <c r="E11" s="1073">
        <v>2013</v>
      </c>
      <c r="F11" s="1012">
        <v>18</v>
      </c>
      <c r="G11" s="1011">
        <v>18</v>
      </c>
      <c r="H11" s="1010">
        <v>9</v>
      </c>
      <c r="I11" s="994">
        <f t="shared" si="0"/>
        <v>0.5</v>
      </c>
      <c r="J11" s="1009" t="s">
        <v>42</v>
      </c>
      <c r="K11" s="1030">
        <v>9</v>
      </c>
      <c r="L11" s="1025">
        <f t="shared" si="1"/>
        <v>0.5</v>
      </c>
      <c r="M11" s="1025">
        <f t="shared" si="2"/>
        <v>1</v>
      </c>
      <c r="N11" s="982"/>
      <c r="O11" s="982"/>
    </row>
    <row r="12" spans="1:15" s="1018" customFormat="1" ht="25.5">
      <c r="A12" s="1021" t="s">
        <v>365</v>
      </c>
      <c r="B12" s="1020" t="s">
        <v>1569</v>
      </c>
      <c r="C12" s="1019" t="s">
        <v>1573</v>
      </c>
      <c r="D12" s="1015" t="s">
        <v>261</v>
      </c>
      <c r="E12" s="1073">
        <v>2013</v>
      </c>
      <c r="F12" s="1012">
        <v>7</v>
      </c>
      <c r="G12" s="1011">
        <v>7</v>
      </c>
      <c r="H12" s="1010">
        <v>7</v>
      </c>
      <c r="I12" s="994">
        <f t="shared" si="0"/>
        <v>1</v>
      </c>
      <c r="J12" s="1009" t="s">
        <v>41</v>
      </c>
      <c r="K12" s="1030">
        <v>1</v>
      </c>
      <c r="L12" s="1025">
        <f t="shared" si="1"/>
        <v>0.14285714285714285</v>
      </c>
      <c r="M12" s="1025">
        <f t="shared" si="2"/>
        <v>0.14285714285714285</v>
      </c>
      <c r="N12" s="982"/>
      <c r="O12" s="982"/>
    </row>
    <row r="13" spans="1:15" s="1018" customFormat="1" ht="25.5">
      <c r="A13" s="1021" t="s">
        <v>365</v>
      </c>
      <c r="B13" s="1020" t="s">
        <v>1569</v>
      </c>
      <c r="C13" s="1019" t="s">
        <v>1683</v>
      </c>
      <c r="D13" s="1013" t="s">
        <v>249</v>
      </c>
      <c r="E13" s="1073">
        <v>2013</v>
      </c>
      <c r="F13" s="1012">
        <v>12</v>
      </c>
      <c r="G13" s="1011">
        <v>12</v>
      </c>
      <c r="H13" s="1010">
        <v>12</v>
      </c>
      <c r="I13" s="994">
        <f t="shared" si="0"/>
        <v>1</v>
      </c>
      <c r="J13" s="1009" t="s">
        <v>41</v>
      </c>
      <c r="K13" s="1030">
        <v>12</v>
      </c>
      <c r="L13" s="1025">
        <f t="shared" si="1"/>
        <v>1</v>
      </c>
      <c r="M13" s="1025">
        <f t="shared" si="2"/>
        <v>1</v>
      </c>
      <c r="N13" s="982"/>
      <c r="O13" s="982"/>
    </row>
    <row r="14" spans="1:15" s="1018" customFormat="1" ht="25.5">
      <c r="A14" s="1021" t="s">
        <v>365</v>
      </c>
      <c r="B14" s="1020" t="s">
        <v>1569</v>
      </c>
      <c r="C14" s="1019" t="s">
        <v>1574</v>
      </c>
      <c r="D14" s="1013" t="s">
        <v>259</v>
      </c>
      <c r="E14" s="1073">
        <v>2013</v>
      </c>
      <c r="F14" s="1012">
        <v>111</v>
      </c>
      <c r="G14" s="1011">
        <v>111</v>
      </c>
      <c r="H14" s="1010">
        <v>111</v>
      </c>
      <c r="I14" s="994">
        <f t="shared" si="0"/>
        <v>1</v>
      </c>
      <c r="J14" s="1009" t="s">
        <v>41</v>
      </c>
      <c r="K14" s="1030">
        <v>34</v>
      </c>
      <c r="L14" s="1025">
        <f t="shared" si="1"/>
        <v>0.30630630630630629</v>
      </c>
      <c r="M14" s="1025">
        <f t="shared" si="2"/>
        <v>0.30630630630630629</v>
      </c>
      <c r="N14" s="982"/>
      <c r="O14" s="982"/>
    </row>
    <row r="15" spans="1:15" s="1018" customFormat="1" ht="25.5">
      <c r="A15" s="1021" t="s">
        <v>365</v>
      </c>
      <c r="B15" s="1020" t="s">
        <v>1569</v>
      </c>
      <c r="C15" s="1019" t="s">
        <v>1574</v>
      </c>
      <c r="D15" s="1013" t="s">
        <v>260</v>
      </c>
      <c r="E15" s="1073">
        <v>2013</v>
      </c>
      <c r="F15" s="1012">
        <v>11</v>
      </c>
      <c r="G15" s="1011">
        <v>11</v>
      </c>
      <c r="H15" s="1010">
        <v>11</v>
      </c>
      <c r="I15" s="994">
        <f t="shared" si="0"/>
        <v>1</v>
      </c>
      <c r="J15" s="1009" t="s">
        <v>41</v>
      </c>
      <c r="K15" s="1030">
        <v>2</v>
      </c>
      <c r="L15" s="1025">
        <f t="shared" si="1"/>
        <v>0.18181818181818182</v>
      </c>
      <c r="M15" s="1025">
        <f t="shared" si="2"/>
        <v>0.18181818181818182</v>
      </c>
      <c r="N15" s="982"/>
      <c r="O15" s="982"/>
    </row>
    <row r="16" spans="1:15" s="1018" customFormat="1" ht="25.5">
      <c r="A16" s="1021" t="s">
        <v>365</v>
      </c>
      <c r="B16" s="1020" t="s">
        <v>1569</v>
      </c>
      <c r="C16" s="1019" t="s">
        <v>1574</v>
      </c>
      <c r="D16" s="1013" t="s">
        <v>250</v>
      </c>
      <c r="E16" s="1073">
        <v>2013</v>
      </c>
      <c r="F16" s="1012">
        <v>22</v>
      </c>
      <c r="G16" s="1011">
        <v>22</v>
      </c>
      <c r="H16" s="1010">
        <v>22</v>
      </c>
      <c r="I16" s="994">
        <f t="shared" si="0"/>
        <v>1</v>
      </c>
      <c r="J16" s="1009" t="s">
        <v>41</v>
      </c>
      <c r="K16" s="1030">
        <v>4</v>
      </c>
      <c r="L16" s="1025">
        <f t="shared" si="1"/>
        <v>0.18181818181818182</v>
      </c>
      <c r="M16" s="1025">
        <f t="shared" si="2"/>
        <v>0.18181818181818182</v>
      </c>
      <c r="N16" s="982"/>
      <c r="O16" s="982"/>
    </row>
    <row r="17" spans="1:16" s="908" customFormat="1" ht="25.5">
      <c r="A17" s="1021" t="s">
        <v>365</v>
      </c>
      <c r="B17" s="1020" t="s">
        <v>1569</v>
      </c>
      <c r="C17" s="1019" t="s">
        <v>1574</v>
      </c>
      <c r="D17" s="1013" t="s">
        <v>248</v>
      </c>
      <c r="E17" s="1073">
        <v>2013</v>
      </c>
      <c r="F17" s="1012">
        <v>17</v>
      </c>
      <c r="G17" s="1011">
        <v>17</v>
      </c>
      <c r="H17" s="1010">
        <v>17</v>
      </c>
      <c r="I17" s="994">
        <f t="shared" si="0"/>
        <v>1</v>
      </c>
      <c r="J17" s="1009" t="s">
        <v>41</v>
      </c>
      <c r="K17" s="1030">
        <v>2</v>
      </c>
      <c r="L17" s="1025">
        <f t="shared" si="1"/>
        <v>0.11764705882352941</v>
      </c>
      <c r="M17" s="1025">
        <f t="shared" si="2"/>
        <v>0.11764705882352941</v>
      </c>
      <c r="N17" s="982"/>
      <c r="O17" s="982"/>
    </row>
    <row r="18" spans="1:16" s="908" customFormat="1" ht="25.5">
      <c r="A18" s="1021" t="s">
        <v>365</v>
      </c>
      <c r="B18" s="1020" t="s">
        <v>1569</v>
      </c>
      <c r="C18" s="1019" t="s">
        <v>1574</v>
      </c>
      <c r="D18" s="1013" t="s">
        <v>261</v>
      </c>
      <c r="E18" s="1073">
        <v>2013</v>
      </c>
      <c r="F18" s="1012">
        <v>20</v>
      </c>
      <c r="G18" s="1011">
        <v>20</v>
      </c>
      <c r="H18" s="1010">
        <v>20</v>
      </c>
      <c r="I18" s="994">
        <f t="shared" si="0"/>
        <v>1</v>
      </c>
      <c r="J18" s="1009" t="s">
        <v>41</v>
      </c>
      <c r="K18" s="1030">
        <v>3</v>
      </c>
      <c r="L18" s="1025">
        <f t="shared" si="1"/>
        <v>0.15</v>
      </c>
      <c r="M18" s="1025">
        <f t="shared" si="2"/>
        <v>0.15</v>
      </c>
      <c r="N18" s="982"/>
      <c r="O18" s="982"/>
    </row>
    <row r="19" spans="1:16" s="908" customFormat="1" ht="25.5">
      <c r="A19" s="1021" t="s">
        <v>365</v>
      </c>
      <c r="B19" s="1020" t="s">
        <v>1569</v>
      </c>
      <c r="C19" s="1019" t="s">
        <v>1574</v>
      </c>
      <c r="D19" s="1015" t="s">
        <v>249</v>
      </c>
      <c r="E19" s="1073">
        <v>2013</v>
      </c>
      <c r="F19" s="1012">
        <v>11</v>
      </c>
      <c r="G19" s="1011">
        <v>11</v>
      </c>
      <c r="H19" s="1010">
        <v>11</v>
      </c>
      <c r="I19" s="994">
        <f t="shared" si="0"/>
        <v>1</v>
      </c>
      <c r="J19" s="1009" t="s">
        <v>41</v>
      </c>
      <c r="K19" s="1030">
        <v>1</v>
      </c>
      <c r="L19" s="1025">
        <f t="shared" si="1"/>
        <v>9.0909090909090912E-2</v>
      </c>
      <c r="M19" s="1025">
        <f t="shared" si="2"/>
        <v>9.0909090909090912E-2</v>
      </c>
      <c r="N19" s="982"/>
      <c r="O19" s="982"/>
    </row>
    <row r="20" spans="1:16" s="908" customFormat="1" ht="25.5">
      <c r="A20" s="1021" t="s">
        <v>365</v>
      </c>
      <c r="B20" s="1020" t="s">
        <v>1569</v>
      </c>
      <c r="C20" s="1019" t="s">
        <v>1575</v>
      </c>
      <c r="D20" s="1015" t="s">
        <v>250</v>
      </c>
      <c r="E20" s="1073">
        <v>2013</v>
      </c>
      <c r="F20" s="1012">
        <v>14</v>
      </c>
      <c r="G20" s="1011">
        <v>14</v>
      </c>
      <c r="H20" s="1010">
        <v>14</v>
      </c>
      <c r="I20" s="994">
        <f t="shared" si="0"/>
        <v>1</v>
      </c>
      <c r="J20" s="1009" t="s">
        <v>41</v>
      </c>
      <c r="K20" s="1030">
        <v>3</v>
      </c>
      <c r="L20" s="1025">
        <f t="shared" si="1"/>
        <v>0.21428571428571427</v>
      </c>
      <c r="M20" s="1025">
        <f t="shared" si="2"/>
        <v>0.21428571428571427</v>
      </c>
      <c r="N20" s="982"/>
      <c r="O20" s="982"/>
    </row>
    <row r="21" spans="1:16" s="908" customFormat="1" ht="25.5">
      <c r="A21" s="1021" t="s">
        <v>365</v>
      </c>
      <c r="B21" s="1020" t="s">
        <v>1569</v>
      </c>
      <c r="C21" s="1019" t="s">
        <v>1575</v>
      </c>
      <c r="D21" s="1013" t="s">
        <v>248</v>
      </c>
      <c r="E21" s="1073">
        <v>2013</v>
      </c>
      <c r="F21" s="1012">
        <v>11</v>
      </c>
      <c r="G21" s="1011">
        <v>11</v>
      </c>
      <c r="H21" s="1010">
        <v>11</v>
      </c>
      <c r="I21" s="994">
        <f t="shared" si="0"/>
        <v>1</v>
      </c>
      <c r="J21" s="1009" t="s">
        <v>41</v>
      </c>
      <c r="K21" s="1030">
        <v>2</v>
      </c>
      <c r="L21" s="1025">
        <f t="shared" si="1"/>
        <v>0.18181818181818182</v>
      </c>
      <c r="M21" s="1025">
        <f t="shared" si="2"/>
        <v>0.18181818181818182</v>
      </c>
      <c r="N21" s="982"/>
      <c r="O21" s="982"/>
    </row>
    <row r="22" spans="1:16" s="908" customFormat="1" ht="25.5">
      <c r="A22" s="1021" t="s">
        <v>365</v>
      </c>
      <c r="B22" s="1020" t="s">
        <v>1569</v>
      </c>
      <c r="C22" s="1019" t="s">
        <v>1576</v>
      </c>
      <c r="D22" s="1013" t="s">
        <v>259</v>
      </c>
      <c r="E22" s="1073">
        <v>2013</v>
      </c>
      <c r="F22" s="1012">
        <v>173</v>
      </c>
      <c r="G22" s="1011">
        <v>173</v>
      </c>
      <c r="H22" s="1010">
        <v>173</v>
      </c>
      <c r="I22" s="994">
        <f t="shared" si="0"/>
        <v>1</v>
      </c>
      <c r="J22" s="1009" t="s">
        <v>41</v>
      </c>
      <c r="K22" s="1030">
        <v>56</v>
      </c>
      <c r="L22" s="1025">
        <f t="shared" si="1"/>
        <v>0.32369942196531792</v>
      </c>
      <c r="M22" s="1025">
        <f t="shared" si="2"/>
        <v>0.32369942196531792</v>
      </c>
      <c r="N22" s="982"/>
      <c r="O22" s="982"/>
    </row>
    <row r="23" spans="1:16" ht="25.5">
      <c r="A23" s="1021" t="s">
        <v>365</v>
      </c>
      <c r="B23" s="1020" t="s">
        <v>1569</v>
      </c>
      <c r="C23" s="1019" t="s">
        <v>1576</v>
      </c>
      <c r="D23" s="1013" t="s">
        <v>260</v>
      </c>
      <c r="E23" s="1073">
        <v>2013</v>
      </c>
      <c r="F23" s="1012">
        <v>13</v>
      </c>
      <c r="G23" s="1011">
        <v>13</v>
      </c>
      <c r="H23" s="1010">
        <v>13</v>
      </c>
      <c r="I23" s="994">
        <f t="shared" si="0"/>
        <v>1</v>
      </c>
      <c r="J23" s="1009" t="s">
        <v>41</v>
      </c>
      <c r="K23" s="1030">
        <v>4</v>
      </c>
      <c r="L23" s="1025">
        <f t="shared" si="1"/>
        <v>0.30769230769230771</v>
      </c>
      <c r="M23" s="1025">
        <f t="shared" si="2"/>
        <v>0.30769230769230771</v>
      </c>
      <c r="N23" s="902"/>
      <c r="O23" s="902"/>
    </row>
    <row r="24" spans="1:16" ht="23.25" customHeight="1">
      <c r="A24" s="1103" t="s">
        <v>312</v>
      </c>
      <c r="B24" s="1103"/>
      <c r="C24" s="1103"/>
      <c r="D24" s="158"/>
      <c r="E24" s="259"/>
      <c r="F24" s="159"/>
      <c r="G24" s="159"/>
      <c r="H24" s="159"/>
      <c r="I24" s="259"/>
      <c r="J24" s="160"/>
      <c r="K24" s="160"/>
      <c r="L24" s="259"/>
      <c r="M24" s="22"/>
      <c r="N24" s="22"/>
      <c r="O24" s="64"/>
      <c r="P24" s="22"/>
    </row>
    <row r="25" spans="1:16" ht="15" customHeight="1">
      <c r="A25" s="161" t="s">
        <v>288</v>
      </c>
      <c r="B25" s="974"/>
      <c r="C25" s="162"/>
      <c r="D25" s="162"/>
      <c r="E25" s="162"/>
      <c r="F25" s="162"/>
      <c r="G25" s="162"/>
      <c r="H25" s="162"/>
      <c r="I25" s="162"/>
      <c r="J25" s="162"/>
      <c r="K25" s="162"/>
      <c r="L25" s="162"/>
      <c r="M25" s="162"/>
      <c r="O25" s="64"/>
    </row>
    <row r="26" spans="1:16" ht="15" customHeight="1">
      <c r="A26" s="161" t="s">
        <v>44</v>
      </c>
      <c r="B26" s="974"/>
      <c r="C26" s="162"/>
      <c r="D26" s="162"/>
      <c r="E26" s="162"/>
      <c r="F26" s="162"/>
      <c r="G26" s="162"/>
      <c r="H26" s="162"/>
      <c r="I26" s="162"/>
      <c r="J26" s="162"/>
      <c r="K26" s="162"/>
      <c r="L26" s="162"/>
      <c r="M26" s="162"/>
    </row>
    <row r="27" spans="1:16">
      <c r="A27" s="161" t="s">
        <v>206</v>
      </c>
      <c r="B27" s="974"/>
      <c r="C27" s="908"/>
      <c r="D27" s="908"/>
      <c r="E27" s="908"/>
      <c r="F27" s="908"/>
      <c r="G27" s="908"/>
      <c r="H27" s="908"/>
      <c r="I27" s="908"/>
      <c r="J27" s="908"/>
      <c r="K27" s="908"/>
      <c r="L27" s="908"/>
      <c r="M27" s="908"/>
    </row>
    <row r="28" spans="1:16" ht="15" customHeight="1">
      <c r="A28" s="161" t="s">
        <v>281</v>
      </c>
      <c r="B28" s="974"/>
      <c r="C28" s="162"/>
      <c r="D28" s="162"/>
      <c r="E28" s="162"/>
      <c r="F28" s="162"/>
      <c r="G28" s="162"/>
      <c r="H28" s="162"/>
      <c r="I28" s="162"/>
      <c r="J28" s="162"/>
      <c r="K28" s="908"/>
      <c r="L28" s="908"/>
      <c r="M28" s="908"/>
    </row>
    <row r="29" spans="1:16">
      <c r="B29"/>
      <c r="C29" s="158"/>
    </row>
    <row r="30" spans="1:16">
      <c r="C30" s="158"/>
    </row>
    <row r="31" spans="1:16">
      <c r="C31" s="158"/>
    </row>
    <row r="32" spans="1:16">
      <c r="C32" s="158"/>
    </row>
    <row r="33" spans="3:3">
      <c r="C33" s="158"/>
    </row>
    <row r="34" spans="3:3">
      <c r="C34" s="22"/>
    </row>
  </sheetData>
  <mergeCells count="1">
    <mergeCell ref="A24:C24"/>
  </mergeCells>
  <dataValidations count="1">
    <dataValidation type="textLength" showInputMessage="1" showErrorMessage="1" sqref="O24:O25">
      <formula1>0</formula1>
      <formula2>150</formula2>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25"/>
  <sheetViews>
    <sheetView zoomScaleSheetLayoutView="70" workbookViewId="0">
      <selection activeCell="F5" sqref="F5"/>
    </sheetView>
  </sheetViews>
  <sheetFormatPr defaultColWidth="11.42578125" defaultRowHeight="12.75"/>
  <cols>
    <col min="1" max="1" width="6.7109375" style="136" customWidth="1"/>
    <col min="2" max="2" width="44.140625" style="136" customWidth="1"/>
    <col min="3" max="3" width="10.7109375" style="136" customWidth="1"/>
    <col min="4" max="4" width="33.42578125" style="136" customWidth="1"/>
    <col min="5" max="5" width="22.42578125" style="136" customWidth="1"/>
    <col min="6" max="6" width="20.28515625" style="136" customWidth="1"/>
    <col min="7" max="7" width="20.42578125" style="136" customWidth="1"/>
    <col min="8" max="8" width="15.5703125" style="136" customWidth="1"/>
    <col min="9" max="16384" width="11.42578125" style="136"/>
  </cols>
  <sheetData>
    <row r="1" spans="1:8" ht="17.45" customHeight="1" thickBot="1">
      <c r="A1" s="146" t="s">
        <v>45</v>
      </c>
      <c r="B1" s="22"/>
      <c r="C1" s="146"/>
      <c r="D1" s="146"/>
      <c r="E1" s="146"/>
      <c r="F1" s="40"/>
      <c r="G1" s="163" t="s">
        <v>0</v>
      </c>
      <c r="H1" s="423" t="s">
        <v>574</v>
      </c>
    </row>
    <row r="2" spans="1:8" ht="22.5" customHeight="1" thickBot="1">
      <c r="A2" s="23"/>
      <c r="B2" s="148"/>
      <c r="C2" s="148"/>
      <c r="D2" s="232"/>
      <c r="E2" s="148"/>
      <c r="F2" s="232"/>
      <c r="G2" s="425" t="s">
        <v>284</v>
      </c>
      <c r="H2" s="424" t="s">
        <v>685</v>
      </c>
    </row>
    <row r="3" spans="1:8" ht="63" customHeight="1">
      <c r="A3" s="1031" t="s">
        <v>1</v>
      </c>
      <c r="B3" s="1031" t="s">
        <v>36</v>
      </c>
      <c r="C3" s="1032" t="s">
        <v>243</v>
      </c>
      <c r="D3" s="1033" t="s">
        <v>46</v>
      </c>
      <c r="E3" s="1034" t="s">
        <v>47</v>
      </c>
      <c r="F3" s="1035" t="s">
        <v>48</v>
      </c>
      <c r="G3" s="1036" t="s">
        <v>49</v>
      </c>
      <c r="H3" s="913" t="s">
        <v>336</v>
      </c>
    </row>
    <row r="4" spans="1:8" ht="25.5">
      <c r="A4" s="1037" t="s">
        <v>365</v>
      </c>
      <c r="B4" s="1037" t="s">
        <v>1569</v>
      </c>
      <c r="C4" s="1037">
        <v>2013</v>
      </c>
      <c r="D4" s="1038" t="s">
        <v>1578</v>
      </c>
      <c r="E4" s="1039">
        <v>14</v>
      </c>
      <c r="F4" s="1037" t="s">
        <v>1577</v>
      </c>
      <c r="G4" s="1040">
        <v>11</v>
      </c>
      <c r="H4" s="1041" t="s">
        <v>1579</v>
      </c>
    </row>
    <row r="5" spans="1:8" ht="23.1" customHeight="1">
      <c r="A5" s="1037" t="s">
        <v>365</v>
      </c>
      <c r="B5" s="1037" t="s">
        <v>1569</v>
      </c>
      <c r="C5" s="1037">
        <v>2013</v>
      </c>
      <c r="D5" s="1038" t="s">
        <v>1578</v>
      </c>
      <c r="E5" s="1039">
        <v>14</v>
      </c>
      <c r="F5" s="1037" t="s">
        <v>1671</v>
      </c>
      <c r="G5" s="1040">
        <v>3</v>
      </c>
      <c r="H5" s="1041" t="s">
        <v>1579</v>
      </c>
    </row>
    <row r="6" spans="1:8" ht="12.75" customHeight="1">
      <c r="A6" s="1037" t="s">
        <v>365</v>
      </c>
      <c r="B6" s="1037" t="s">
        <v>1569</v>
      </c>
      <c r="C6" s="1037">
        <v>2013</v>
      </c>
      <c r="D6" s="1038" t="s">
        <v>1581</v>
      </c>
      <c r="E6" s="1039">
        <v>11</v>
      </c>
      <c r="F6" s="1037" t="s">
        <v>1580</v>
      </c>
      <c r="G6" s="1040">
        <v>3</v>
      </c>
      <c r="H6" s="1041" t="s">
        <v>1579</v>
      </c>
    </row>
    <row r="7" spans="1:8" ht="25.5">
      <c r="A7" s="1037" t="s">
        <v>365</v>
      </c>
      <c r="B7" s="1037" t="s">
        <v>1569</v>
      </c>
      <c r="C7" s="1037">
        <v>2013</v>
      </c>
      <c r="D7" s="1038" t="s">
        <v>1581</v>
      </c>
      <c r="E7" s="1039">
        <v>11</v>
      </c>
      <c r="F7" s="1037" t="s">
        <v>1672</v>
      </c>
      <c r="G7" s="1040">
        <v>3</v>
      </c>
      <c r="H7" s="1041" t="s">
        <v>1579</v>
      </c>
    </row>
    <row r="8" spans="1:8" ht="12.75" customHeight="1">
      <c r="A8" s="1037" t="s">
        <v>365</v>
      </c>
      <c r="B8" s="1037" t="s">
        <v>1569</v>
      </c>
      <c r="C8" s="1037">
        <v>2013</v>
      </c>
      <c r="D8" s="1038" t="s">
        <v>1581</v>
      </c>
      <c r="E8" s="1039">
        <v>11</v>
      </c>
      <c r="F8" s="1037" t="s">
        <v>1673</v>
      </c>
      <c r="G8" s="1040">
        <v>5</v>
      </c>
      <c r="H8" s="1041" t="s">
        <v>1579</v>
      </c>
    </row>
    <row r="9" spans="1:8" ht="12.75" customHeight="1">
      <c r="A9" s="1037" t="s">
        <v>365</v>
      </c>
      <c r="B9" s="1037" t="s">
        <v>1569</v>
      </c>
      <c r="C9" s="1037">
        <v>2013</v>
      </c>
      <c r="D9" s="1038" t="s">
        <v>1583</v>
      </c>
      <c r="E9" s="1039">
        <v>7</v>
      </c>
      <c r="F9" s="1037" t="s">
        <v>1674</v>
      </c>
      <c r="G9" s="1039">
        <v>2</v>
      </c>
      <c r="H9" s="1041" t="s">
        <v>1579</v>
      </c>
    </row>
    <row r="10" spans="1:8" ht="12.75" customHeight="1">
      <c r="A10" s="1037" t="s">
        <v>365</v>
      </c>
      <c r="B10" s="1037" t="s">
        <v>1569</v>
      </c>
      <c r="C10" s="1037">
        <v>2013</v>
      </c>
      <c r="D10" s="1038" t="s">
        <v>1583</v>
      </c>
      <c r="E10" s="1039">
        <v>7</v>
      </c>
      <c r="F10" s="1037" t="s">
        <v>1582</v>
      </c>
      <c r="G10" s="1039">
        <v>4</v>
      </c>
      <c r="H10" s="1041" t="s">
        <v>1579</v>
      </c>
    </row>
    <row r="11" spans="1:8" ht="25.5">
      <c r="A11" s="1037" t="s">
        <v>365</v>
      </c>
      <c r="B11" s="1037" t="s">
        <v>1569</v>
      </c>
      <c r="C11" s="1037">
        <v>2013</v>
      </c>
      <c r="D11" s="1038" t="s">
        <v>1583</v>
      </c>
      <c r="E11" s="1039">
        <v>7</v>
      </c>
      <c r="F11" s="1037" t="s">
        <v>1675</v>
      </c>
      <c r="G11" s="1039">
        <v>1</v>
      </c>
      <c r="H11" s="1041" t="s">
        <v>1579</v>
      </c>
    </row>
    <row r="12" spans="1:8" ht="38.25">
      <c r="A12" s="1037" t="s">
        <v>365</v>
      </c>
      <c r="B12" s="1037" t="s">
        <v>1569</v>
      </c>
      <c r="C12" s="1037">
        <v>2013</v>
      </c>
      <c r="D12" s="1038" t="s">
        <v>1694</v>
      </c>
      <c r="E12" s="1039">
        <v>18</v>
      </c>
      <c r="F12" s="1037" t="s">
        <v>1695</v>
      </c>
      <c r="G12" s="1039">
        <v>17</v>
      </c>
      <c r="H12" s="1041" t="s">
        <v>1584</v>
      </c>
    </row>
    <row r="13" spans="1:8" ht="38.25">
      <c r="A13" s="1037" t="s">
        <v>365</v>
      </c>
      <c r="B13" s="1037" t="s">
        <v>1569</v>
      </c>
      <c r="C13" s="1037">
        <v>2013</v>
      </c>
      <c r="D13" s="1038" t="s">
        <v>1694</v>
      </c>
      <c r="E13" s="1039">
        <v>18</v>
      </c>
      <c r="F13" s="1037" t="s">
        <v>1696</v>
      </c>
      <c r="G13" s="1039">
        <v>1</v>
      </c>
      <c r="H13" s="1041" t="s">
        <v>1584</v>
      </c>
    </row>
    <row r="14" spans="1:8" ht="38.25">
      <c r="A14" s="1037" t="s">
        <v>365</v>
      </c>
      <c r="B14" s="1037" t="s">
        <v>1569</v>
      </c>
      <c r="C14" s="1037">
        <v>2013</v>
      </c>
      <c r="D14" s="1038" t="s">
        <v>1586</v>
      </c>
      <c r="E14" s="1039">
        <v>19</v>
      </c>
      <c r="F14" s="1037" t="s">
        <v>1697</v>
      </c>
      <c r="G14" s="1039">
        <v>5</v>
      </c>
      <c r="H14" s="1041" t="s">
        <v>1579</v>
      </c>
    </row>
    <row r="15" spans="1:8" ht="25.5">
      <c r="A15" s="1037" t="s">
        <v>365</v>
      </c>
      <c r="B15" s="1037" t="s">
        <v>1569</v>
      </c>
      <c r="C15" s="1037">
        <v>2013</v>
      </c>
      <c r="D15" s="1038" t="s">
        <v>1586</v>
      </c>
      <c r="E15" s="1039">
        <v>19</v>
      </c>
      <c r="F15" s="1037" t="s">
        <v>1676</v>
      </c>
      <c r="G15" s="1039">
        <v>5</v>
      </c>
      <c r="H15" s="1041" t="s">
        <v>1579</v>
      </c>
    </row>
    <row r="16" spans="1:8" ht="25.5">
      <c r="A16" s="1037" t="s">
        <v>365</v>
      </c>
      <c r="B16" s="1037" t="s">
        <v>1569</v>
      </c>
      <c r="C16" s="1037">
        <v>2013</v>
      </c>
      <c r="D16" s="1038" t="s">
        <v>1586</v>
      </c>
      <c r="E16" s="1039">
        <v>19</v>
      </c>
      <c r="F16" s="1037" t="s">
        <v>1585</v>
      </c>
      <c r="G16" s="1039">
        <v>6</v>
      </c>
      <c r="H16" s="1041" t="s">
        <v>1579</v>
      </c>
    </row>
    <row r="17" spans="1:8" ht="25.5">
      <c r="A17" s="1037" t="s">
        <v>365</v>
      </c>
      <c r="B17" s="1037" t="s">
        <v>1569</v>
      </c>
      <c r="C17" s="1037">
        <v>2013</v>
      </c>
      <c r="D17" s="1038" t="s">
        <v>1586</v>
      </c>
      <c r="E17" s="1039">
        <v>19</v>
      </c>
      <c r="F17" s="1037" t="s">
        <v>1677</v>
      </c>
      <c r="G17" s="1039">
        <v>1</v>
      </c>
      <c r="H17" s="1041" t="s">
        <v>1579</v>
      </c>
    </row>
    <row r="18" spans="1:8" ht="25.5">
      <c r="A18" s="1037" t="s">
        <v>365</v>
      </c>
      <c r="B18" s="1037" t="s">
        <v>1569</v>
      </c>
      <c r="C18" s="1037">
        <v>2013</v>
      </c>
      <c r="D18" s="1038" t="s">
        <v>1586</v>
      </c>
      <c r="E18" s="1039">
        <v>19</v>
      </c>
      <c r="F18" s="1037" t="s">
        <v>1678</v>
      </c>
      <c r="G18" s="1039">
        <v>1</v>
      </c>
      <c r="H18" s="1041" t="s">
        <v>1579</v>
      </c>
    </row>
    <row r="19" spans="1:8" ht="25.5">
      <c r="A19" s="1037" t="s">
        <v>365</v>
      </c>
      <c r="B19" s="1037" t="s">
        <v>1569</v>
      </c>
      <c r="C19" s="1037">
        <v>2013</v>
      </c>
      <c r="D19" s="1038" t="s">
        <v>1586</v>
      </c>
      <c r="E19" s="1039">
        <v>19</v>
      </c>
      <c r="F19" s="1037" t="s">
        <v>1679</v>
      </c>
      <c r="G19" s="1039">
        <v>1</v>
      </c>
      <c r="H19" s="1041" t="s">
        <v>1579</v>
      </c>
    </row>
    <row r="20" spans="1:8" ht="38.25">
      <c r="A20" s="1037" t="s">
        <v>365</v>
      </c>
      <c r="B20" s="1037" t="s">
        <v>1569</v>
      </c>
      <c r="C20" s="1037">
        <v>2013</v>
      </c>
      <c r="D20" s="1038" t="s">
        <v>1588</v>
      </c>
      <c r="E20" s="1039">
        <v>15</v>
      </c>
      <c r="F20" s="1037" t="s">
        <v>1680</v>
      </c>
      <c r="G20" s="1039">
        <v>1</v>
      </c>
      <c r="H20" s="1041" t="s">
        <v>1579</v>
      </c>
    </row>
    <row r="21" spans="1:8" ht="25.5">
      <c r="A21" s="1037" t="s">
        <v>365</v>
      </c>
      <c r="B21" s="1037" t="s">
        <v>1569</v>
      </c>
      <c r="C21" s="1037">
        <v>2013</v>
      </c>
      <c r="D21" s="1038" t="s">
        <v>1588</v>
      </c>
      <c r="E21" s="1039">
        <v>15</v>
      </c>
      <c r="F21" s="1037" t="s">
        <v>1587</v>
      </c>
      <c r="G21" s="1039">
        <v>10</v>
      </c>
      <c r="H21" s="1041" t="s">
        <v>1579</v>
      </c>
    </row>
    <row r="22" spans="1:8" ht="25.5">
      <c r="A22" s="1037" t="s">
        <v>365</v>
      </c>
      <c r="B22" s="1037" t="s">
        <v>1569</v>
      </c>
      <c r="C22" s="1037">
        <v>2013</v>
      </c>
      <c r="D22" s="1038" t="s">
        <v>1588</v>
      </c>
      <c r="E22" s="1039">
        <v>15</v>
      </c>
      <c r="F22" s="1037" t="s">
        <v>1681</v>
      </c>
      <c r="G22" s="1039">
        <v>4</v>
      </c>
      <c r="H22" s="1041" t="s">
        <v>1579</v>
      </c>
    </row>
    <row r="23" spans="1:8" s="1018" customFormat="1" ht="25.5">
      <c r="A23" s="1021" t="s">
        <v>365</v>
      </c>
      <c r="B23" s="1020" t="s">
        <v>1569</v>
      </c>
      <c r="C23" s="1037">
        <v>2013</v>
      </c>
      <c r="D23" s="1013" t="s">
        <v>1685</v>
      </c>
      <c r="E23" s="1039">
        <v>12</v>
      </c>
      <c r="F23" s="1037" t="s">
        <v>1686</v>
      </c>
      <c r="G23" s="1039">
        <v>7</v>
      </c>
      <c r="H23" s="1041" t="s">
        <v>1584</v>
      </c>
    </row>
    <row r="24" spans="1:8" s="1018" customFormat="1" ht="25.5">
      <c r="A24" s="1021" t="s">
        <v>365</v>
      </c>
      <c r="B24" s="1020" t="s">
        <v>1687</v>
      </c>
      <c r="C24" s="1037">
        <v>2013</v>
      </c>
      <c r="D24" s="1013" t="s">
        <v>1685</v>
      </c>
      <c r="E24" s="1039">
        <v>12</v>
      </c>
      <c r="F24" s="1037" t="s">
        <v>1686</v>
      </c>
      <c r="G24" s="1039">
        <v>5</v>
      </c>
      <c r="H24" s="1041" t="s">
        <v>1584</v>
      </c>
    </row>
    <row r="25" spans="1:8" ht="63.75">
      <c r="A25" s="1042" t="s">
        <v>1662</v>
      </c>
      <c r="B25" s="1042" t="s">
        <v>1663</v>
      </c>
    </row>
  </sheetData>
  <pageMargins left="0.70833333333333337" right="0.70833333333333337" top="0.78749999999999998" bottom="0.78749999999999998" header="0.51180555555555551" footer="0.51180555555555551"/>
  <pageSetup paperSize="9" scale="47"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271"/>
  <sheetViews>
    <sheetView topLeftCell="A3" zoomScale="80" zoomScaleNormal="80" zoomScaleSheetLayoutView="100" zoomScalePageLayoutView="80" workbookViewId="0">
      <pane ySplit="1" topLeftCell="A70" activePane="bottomLeft" state="frozen"/>
      <selection activeCell="A3" sqref="A3"/>
      <selection pane="bottomLeft" activeCell="A3" sqref="A3:L233"/>
    </sheetView>
  </sheetViews>
  <sheetFormatPr defaultColWidth="11.42578125" defaultRowHeight="12.75"/>
  <cols>
    <col min="1" max="1" width="11.42578125" style="166" customWidth="1"/>
    <col min="2" max="2" width="32.28515625" style="166" customWidth="1"/>
    <col min="3" max="3" width="11.42578125" style="166" customWidth="1"/>
    <col min="4" max="4" width="46.7109375" style="166" bestFit="1" customWidth="1"/>
    <col min="5" max="5" width="13.140625" style="166" customWidth="1"/>
    <col min="6" max="6" width="13.7109375" style="166" customWidth="1"/>
    <col min="7" max="7" width="28" style="166" customWidth="1"/>
    <col min="8" max="8" width="16" style="166" customWidth="1"/>
    <col min="9" max="9" width="18" style="166" customWidth="1"/>
    <col min="10" max="10" width="15.42578125" style="166" customWidth="1"/>
    <col min="11" max="11" width="17.28515625" style="166" customWidth="1"/>
    <col min="12" max="12" width="12.28515625" style="174" bestFit="1" customWidth="1"/>
    <col min="13" max="16384" width="11.42578125" style="166"/>
  </cols>
  <sheetData>
    <row r="1" spans="1:18" ht="15.6" customHeight="1" thickBot="1">
      <c r="A1" s="164" t="s">
        <v>51</v>
      </c>
      <c r="B1" s="164"/>
      <c r="C1" s="164"/>
      <c r="D1" s="164"/>
      <c r="E1" s="164"/>
      <c r="F1" s="164"/>
      <c r="G1" s="165"/>
      <c r="H1" s="165"/>
      <c r="I1" s="164"/>
      <c r="K1" s="163" t="s">
        <v>0</v>
      </c>
      <c r="L1" s="426" t="s">
        <v>574</v>
      </c>
      <c r="P1" s="166" t="s">
        <v>251</v>
      </c>
    </row>
    <row r="2" spans="1:18" ht="14.1" customHeight="1" thickBot="1">
      <c r="A2" s="167"/>
      <c r="B2" s="167"/>
      <c r="C2" s="167"/>
      <c r="D2" s="167"/>
      <c r="E2" s="167"/>
      <c r="F2" s="167"/>
      <c r="G2" s="168"/>
      <c r="H2" s="169"/>
      <c r="I2" s="167"/>
      <c r="K2" s="24" t="s">
        <v>284</v>
      </c>
      <c r="L2" s="424" t="s">
        <v>685</v>
      </c>
      <c r="P2" s="113" t="s">
        <v>252</v>
      </c>
      <c r="Q2" s="114"/>
      <c r="R2" s="113" t="s">
        <v>252</v>
      </c>
    </row>
    <row r="3" spans="1:18" ht="44.1" customHeight="1" thickBot="1">
      <c r="A3" s="170" t="s">
        <v>1</v>
      </c>
      <c r="B3" s="26" t="s">
        <v>36</v>
      </c>
      <c r="C3" s="170" t="s">
        <v>253</v>
      </c>
      <c r="D3" s="170" t="s">
        <v>54</v>
      </c>
      <c r="E3" s="170" t="s">
        <v>243</v>
      </c>
      <c r="F3" s="170" t="s">
        <v>55</v>
      </c>
      <c r="G3" s="193" t="s">
        <v>348</v>
      </c>
      <c r="H3" s="193" t="s">
        <v>349</v>
      </c>
      <c r="I3" s="170" t="s">
        <v>254</v>
      </c>
      <c r="J3" s="907" t="s">
        <v>278</v>
      </c>
      <c r="K3" s="906" t="s">
        <v>279</v>
      </c>
      <c r="L3" s="913" t="s">
        <v>336</v>
      </c>
      <c r="P3" s="113" t="s">
        <v>256</v>
      </c>
      <c r="Q3" s="114"/>
      <c r="R3" s="113" t="s">
        <v>257</v>
      </c>
    </row>
    <row r="4" spans="1:18" s="911" customFormat="1">
      <c r="A4" s="917" t="s">
        <v>365</v>
      </c>
      <c r="B4" s="917" t="s">
        <v>1569</v>
      </c>
      <c r="C4" s="917" t="s">
        <v>1589</v>
      </c>
      <c r="D4" s="917" t="s">
        <v>1590</v>
      </c>
      <c r="E4" s="912">
        <v>2013</v>
      </c>
      <c r="F4" s="918" t="s">
        <v>1593</v>
      </c>
      <c r="G4" s="919" t="s">
        <v>258</v>
      </c>
      <c r="H4" s="920" t="s">
        <v>248</v>
      </c>
      <c r="I4" s="921" t="s">
        <v>42</v>
      </c>
      <c r="J4" s="915">
        <v>0.23204419889502761</v>
      </c>
      <c r="K4" s="916">
        <v>1</v>
      </c>
      <c r="L4" s="902"/>
      <c r="P4" s="909"/>
      <c r="Q4" s="910"/>
      <c r="R4" s="909"/>
    </row>
    <row r="5" spans="1:18" s="911" customFormat="1">
      <c r="A5" s="917" t="s">
        <v>365</v>
      </c>
      <c r="B5" s="917" t="s">
        <v>1569</v>
      </c>
      <c r="C5" s="917" t="s">
        <v>1589</v>
      </c>
      <c r="D5" s="917" t="s">
        <v>1594</v>
      </c>
      <c r="E5" s="912">
        <v>2013</v>
      </c>
      <c r="F5" s="918" t="s">
        <v>1593</v>
      </c>
      <c r="G5" s="919" t="s">
        <v>258</v>
      </c>
      <c r="H5" s="920" t="s">
        <v>248</v>
      </c>
      <c r="I5" s="921" t="s">
        <v>42</v>
      </c>
      <c r="J5" s="915">
        <v>0.23204419889502761</v>
      </c>
      <c r="K5" s="916">
        <v>1</v>
      </c>
      <c r="L5" s="902"/>
      <c r="P5" s="909"/>
      <c r="Q5" s="910"/>
      <c r="R5" s="909"/>
    </row>
    <row r="6" spans="1:18" s="911" customFormat="1">
      <c r="A6" s="917" t="s">
        <v>365</v>
      </c>
      <c r="B6" s="917" t="s">
        <v>1569</v>
      </c>
      <c r="C6" s="917" t="s">
        <v>56</v>
      </c>
      <c r="D6" s="917" t="s">
        <v>1595</v>
      </c>
      <c r="E6" s="912">
        <v>2013</v>
      </c>
      <c r="F6" s="918" t="s">
        <v>1593</v>
      </c>
      <c r="G6" s="919" t="s">
        <v>258</v>
      </c>
      <c r="H6" s="920" t="s">
        <v>248</v>
      </c>
      <c r="I6" s="921" t="s">
        <v>42</v>
      </c>
      <c r="J6" s="915">
        <v>0.23204419889502761</v>
      </c>
      <c r="K6" s="916">
        <v>1</v>
      </c>
      <c r="L6" s="902"/>
      <c r="P6" s="909"/>
      <c r="Q6" s="910"/>
      <c r="R6" s="909"/>
    </row>
    <row r="7" spans="1:18" s="911" customFormat="1">
      <c r="A7" s="917" t="s">
        <v>365</v>
      </c>
      <c r="B7" s="917" t="s">
        <v>1569</v>
      </c>
      <c r="C7" s="917" t="s">
        <v>1589</v>
      </c>
      <c r="D7" s="917" t="s">
        <v>1596</v>
      </c>
      <c r="E7" s="912">
        <v>2013</v>
      </c>
      <c r="F7" s="918" t="s">
        <v>1593</v>
      </c>
      <c r="G7" s="919" t="s">
        <v>258</v>
      </c>
      <c r="H7" s="920" t="s">
        <v>248</v>
      </c>
      <c r="I7" s="921" t="s">
        <v>42</v>
      </c>
      <c r="J7" s="915">
        <v>0.23204419889502761</v>
      </c>
      <c r="K7" s="916">
        <v>1</v>
      </c>
      <c r="L7" s="902"/>
      <c r="P7" s="909"/>
      <c r="Q7" s="910"/>
      <c r="R7" s="909"/>
    </row>
    <row r="8" spans="1:18" s="911" customFormat="1">
      <c r="A8" s="917" t="s">
        <v>365</v>
      </c>
      <c r="B8" s="917" t="s">
        <v>1569</v>
      </c>
      <c r="C8" s="917" t="s">
        <v>1589</v>
      </c>
      <c r="D8" s="917" t="s">
        <v>1597</v>
      </c>
      <c r="E8" s="912">
        <v>2013</v>
      </c>
      <c r="F8" s="918" t="s">
        <v>1593</v>
      </c>
      <c r="G8" s="919" t="s">
        <v>258</v>
      </c>
      <c r="H8" s="920" t="s">
        <v>248</v>
      </c>
      <c r="I8" s="921" t="s">
        <v>42</v>
      </c>
      <c r="J8" s="915">
        <v>0.23204419889502761</v>
      </c>
      <c r="K8" s="916">
        <v>1</v>
      </c>
      <c r="L8" s="902"/>
      <c r="P8" s="909"/>
      <c r="Q8" s="910"/>
      <c r="R8" s="909"/>
    </row>
    <row r="9" spans="1:18" s="911" customFormat="1">
      <c r="A9" s="917" t="s">
        <v>365</v>
      </c>
      <c r="B9" s="917" t="s">
        <v>1569</v>
      </c>
      <c r="C9" s="917" t="s">
        <v>56</v>
      </c>
      <c r="D9" s="917" t="s">
        <v>60</v>
      </c>
      <c r="E9" s="912">
        <v>2013</v>
      </c>
      <c r="F9" s="918" t="s">
        <v>1593</v>
      </c>
      <c r="G9" s="919" t="s">
        <v>258</v>
      </c>
      <c r="H9" s="920" t="s">
        <v>248</v>
      </c>
      <c r="I9" s="921" t="s">
        <v>42</v>
      </c>
      <c r="J9" s="915">
        <v>0.23204419889502761</v>
      </c>
      <c r="K9" s="916">
        <v>1</v>
      </c>
      <c r="L9" s="902"/>
      <c r="P9" s="909"/>
      <c r="Q9" s="910"/>
      <c r="R9" s="909"/>
    </row>
    <row r="10" spans="1:18" s="911" customFormat="1">
      <c r="A10" s="917" t="s">
        <v>365</v>
      </c>
      <c r="B10" s="917" t="s">
        <v>1569</v>
      </c>
      <c r="C10" s="917" t="s">
        <v>1589</v>
      </c>
      <c r="D10" s="917" t="s">
        <v>1598</v>
      </c>
      <c r="E10" s="912">
        <v>2013</v>
      </c>
      <c r="F10" s="918" t="s">
        <v>1593</v>
      </c>
      <c r="G10" s="919" t="s">
        <v>258</v>
      </c>
      <c r="H10" s="920" t="s">
        <v>248</v>
      </c>
      <c r="I10" s="921" t="s">
        <v>42</v>
      </c>
      <c r="J10" s="915">
        <v>0.23204419889502761</v>
      </c>
      <c r="K10" s="916">
        <v>1</v>
      </c>
      <c r="L10" s="902"/>
      <c r="P10" s="909"/>
      <c r="Q10" s="910"/>
      <c r="R10" s="909"/>
    </row>
    <row r="11" spans="1:18" s="911" customFormat="1">
      <c r="A11" s="917" t="s">
        <v>365</v>
      </c>
      <c r="B11" s="917" t="s">
        <v>1569</v>
      </c>
      <c r="C11" s="917" t="s">
        <v>1599</v>
      </c>
      <c r="D11" s="917" t="s">
        <v>1600</v>
      </c>
      <c r="E11" s="912">
        <v>2013</v>
      </c>
      <c r="F11" s="918" t="s">
        <v>1593</v>
      </c>
      <c r="G11" s="919" t="s">
        <v>258</v>
      </c>
      <c r="H11" s="920" t="s">
        <v>248</v>
      </c>
      <c r="I11" s="921" t="s">
        <v>42</v>
      </c>
      <c r="J11" s="915">
        <v>0.23204419889502761</v>
      </c>
      <c r="K11" s="916">
        <v>1</v>
      </c>
      <c r="L11" s="902"/>
      <c r="P11" s="909"/>
      <c r="Q11" s="910"/>
      <c r="R11" s="909"/>
    </row>
    <row r="12" spans="1:18" s="911" customFormat="1">
      <c r="A12" s="917" t="s">
        <v>365</v>
      </c>
      <c r="B12" s="917" t="s">
        <v>1569</v>
      </c>
      <c r="C12" s="917" t="s">
        <v>56</v>
      </c>
      <c r="D12" s="917" t="s">
        <v>57</v>
      </c>
      <c r="E12" s="912">
        <v>2013</v>
      </c>
      <c r="F12" s="918" t="s">
        <v>58</v>
      </c>
      <c r="G12" s="919" t="s">
        <v>258</v>
      </c>
      <c r="H12" s="920" t="s">
        <v>248</v>
      </c>
      <c r="I12" s="921" t="s">
        <v>41</v>
      </c>
      <c r="J12" s="915">
        <v>1</v>
      </c>
      <c r="K12" s="916">
        <v>1</v>
      </c>
      <c r="L12" s="902"/>
      <c r="P12" s="909"/>
      <c r="Q12" s="910"/>
      <c r="R12" s="909"/>
    </row>
    <row r="13" spans="1:18" s="911" customFormat="1">
      <c r="A13" s="917" t="s">
        <v>365</v>
      </c>
      <c r="B13" s="917" t="s">
        <v>1569</v>
      </c>
      <c r="C13" s="917" t="s">
        <v>1599</v>
      </c>
      <c r="D13" s="917" t="s">
        <v>1601</v>
      </c>
      <c r="E13" s="912">
        <v>2013</v>
      </c>
      <c r="F13" s="918" t="s">
        <v>1593</v>
      </c>
      <c r="G13" s="919" t="s">
        <v>258</v>
      </c>
      <c r="H13" s="920" t="s">
        <v>248</v>
      </c>
      <c r="I13" s="921" t="s">
        <v>42</v>
      </c>
      <c r="J13" s="915">
        <v>0.23204419889502761</v>
      </c>
      <c r="K13" s="916">
        <v>1</v>
      </c>
      <c r="L13" s="902"/>
      <c r="P13" s="909"/>
      <c r="Q13" s="910"/>
      <c r="R13" s="909"/>
    </row>
    <row r="14" spans="1:18" s="911" customFormat="1">
      <c r="A14" s="917" t="s">
        <v>365</v>
      </c>
      <c r="B14" s="917" t="s">
        <v>1569</v>
      </c>
      <c r="C14" s="917" t="s">
        <v>1599</v>
      </c>
      <c r="D14" s="917" t="s">
        <v>1602</v>
      </c>
      <c r="E14" s="912">
        <v>2013</v>
      </c>
      <c r="F14" s="918" t="s">
        <v>1593</v>
      </c>
      <c r="G14" s="919" t="s">
        <v>258</v>
      </c>
      <c r="H14" s="920" t="s">
        <v>248</v>
      </c>
      <c r="I14" s="921" t="s">
        <v>42</v>
      </c>
      <c r="J14" s="915">
        <v>0.23204419889502761</v>
      </c>
      <c r="K14" s="916">
        <v>1</v>
      </c>
      <c r="L14" s="902"/>
      <c r="P14" s="909"/>
      <c r="Q14" s="910"/>
      <c r="R14" s="909"/>
    </row>
    <row r="15" spans="1:18" s="911" customFormat="1">
      <c r="A15" s="917" t="s">
        <v>365</v>
      </c>
      <c r="B15" s="917" t="s">
        <v>1569</v>
      </c>
      <c r="C15" s="917" t="s">
        <v>1589</v>
      </c>
      <c r="D15" s="917" t="s">
        <v>200</v>
      </c>
      <c r="E15" s="912">
        <v>2013</v>
      </c>
      <c r="F15" s="918" t="s">
        <v>1593</v>
      </c>
      <c r="G15" s="919" t="s">
        <v>258</v>
      </c>
      <c r="H15" s="920" t="s">
        <v>248</v>
      </c>
      <c r="I15" s="921" t="s">
        <v>42</v>
      </c>
      <c r="J15" s="915">
        <v>0.23204419889502761</v>
      </c>
      <c r="K15" s="916">
        <v>1</v>
      </c>
      <c r="L15" s="902"/>
      <c r="P15" s="909"/>
      <c r="Q15" s="910"/>
      <c r="R15" s="909"/>
    </row>
    <row r="16" spans="1:18" s="911" customFormat="1">
      <c r="A16" s="917" t="s">
        <v>365</v>
      </c>
      <c r="B16" s="917" t="s">
        <v>1569</v>
      </c>
      <c r="C16" s="917" t="s">
        <v>56</v>
      </c>
      <c r="D16" s="917" t="s">
        <v>1603</v>
      </c>
      <c r="E16" s="912">
        <v>2013</v>
      </c>
      <c r="F16" s="918" t="s">
        <v>1593</v>
      </c>
      <c r="G16" s="919" t="s">
        <v>258</v>
      </c>
      <c r="H16" s="920" t="s">
        <v>248</v>
      </c>
      <c r="I16" s="921" t="s">
        <v>42</v>
      </c>
      <c r="J16" s="915">
        <v>0.23204419889502761</v>
      </c>
      <c r="K16" s="916">
        <v>1</v>
      </c>
      <c r="L16" s="902"/>
      <c r="P16" s="909"/>
      <c r="Q16" s="910"/>
      <c r="R16" s="909"/>
    </row>
    <row r="17" spans="1:18" s="911" customFormat="1">
      <c r="A17" s="917" t="s">
        <v>365</v>
      </c>
      <c r="B17" s="917" t="s">
        <v>1569</v>
      </c>
      <c r="C17" s="917" t="s">
        <v>1589</v>
      </c>
      <c r="D17" s="917" t="s">
        <v>1604</v>
      </c>
      <c r="E17" s="912">
        <v>2013</v>
      </c>
      <c r="F17" s="918" t="s">
        <v>1593</v>
      </c>
      <c r="G17" s="919" t="s">
        <v>258</v>
      </c>
      <c r="H17" s="920" t="s">
        <v>248</v>
      </c>
      <c r="I17" s="921" t="s">
        <v>42</v>
      </c>
      <c r="J17" s="915">
        <v>0.23204419889502761</v>
      </c>
      <c r="K17" s="916">
        <v>1</v>
      </c>
      <c r="L17" s="902"/>
      <c r="P17" s="909"/>
      <c r="Q17" s="910"/>
      <c r="R17" s="909"/>
    </row>
    <row r="18" spans="1:18" s="911" customFormat="1">
      <c r="A18" s="917" t="s">
        <v>365</v>
      </c>
      <c r="B18" s="917" t="s">
        <v>1569</v>
      </c>
      <c r="C18" s="917" t="s">
        <v>1589</v>
      </c>
      <c r="D18" s="917" t="s">
        <v>1605</v>
      </c>
      <c r="E18" s="912">
        <v>2013</v>
      </c>
      <c r="F18" s="918" t="s">
        <v>1593</v>
      </c>
      <c r="G18" s="919" t="s">
        <v>258</v>
      </c>
      <c r="H18" s="920" t="s">
        <v>248</v>
      </c>
      <c r="I18" s="921" t="s">
        <v>42</v>
      </c>
      <c r="J18" s="915">
        <v>0.23204419889502761</v>
      </c>
      <c r="K18" s="916">
        <v>1</v>
      </c>
      <c r="L18" s="902"/>
      <c r="P18" s="909"/>
      <c r="Q18" s="910"/>
      <c r="R18" s="909"/>
    </row>
    <row r="19" spans="1:18" s="911" customFormat="1">
      <c r="A19" s="917" t="s">
        <v>365</v>
      </c>
      <c r="B19" s="917" t="s">
        <v>1569</v>
      </c>
      <c r="C19" s="917" t="s">
        <v>1691</v>
      </c>
      <c r="D19" s="917" t="s">
        <v>1692</v>
      </c>
      <c r="E19" s="912">
        <v>2013</v>
      </c>
      <c r="F19" s="918" t="s">
        <v>1593</v>
      </c>
      <c r="G19" s="1074" t="s">
        <v>258</v>
      </c>
      <c r="H19" s="920" t="s">
        <v>248</v>
      </c>
      <c r="I19" s="921" t="s">
        <v>42</v>
      </c>
      <c r="J19" s="915">
        <v>0</v>
      </c>
      <c r="K19" s="916">
        <v>1</v>
      </c>
      <c r="L19" s="902"/>
      <c r="P19" s="909"/>
      <c r="Q19" s="910"/>
      <c r="R19" s="909"/>
    </row>
    <row r="20" spans="1:18" s="911" customFormat="1">
      <c r="A20" s="917" t="s">
        <v>365</v>
      </c>
      <c r="B20" s="917" t="s">
        <v>1569</v>
      </c>
      <c r="C20" s="917" t="s">
        <v>1589</v>
      </c>
      <c r="D20" s="917" t="s">
        <v>1590</v>
      </c>
      <c r="E20" s="912">
        <v>2013</v>
      </c>
      <c r="F20" s="918" t="s">
        <v>1593</v>
      </c>
      <c r="G20" s="919" t="s">
        <v>258</v>
      </c>
      <c r="H20" s="920" t="s">
        <v>261</v>
      </c>
      <c r="I20" s="921" t="s">
        <v>42</v>
      </c>
      <c r="J20" s="915">
        <v>0.3132051980390631</v>
      </c>
      <c r="K20" s="916">
        <v>1</v>
      </c>
      <c r="L20" s="902"/>
      <c r="P20" s="909"/>
      <c r="Q20" s="910"/>
      <c r="R20" s="909"/>
    </row>
    <row r="21" spans="1:18" s="911" customFormat="1">
      <c r="A21" s="917" t="s">
        <v>365</v>
      </c>
      <c r="B21" s="917" t="s">
        <v>1569</v>
      </c>
      <c r="C21" s="917" t="s">
        <v>1589</v>
      </c>
      <c r="D21" s="917" t="s">
        <v>1594</v>
      </c>
      <c r="E21" s="912">
        <v>2013</v>
      </c>
      <c r="F21" s="918" t="s">
        <v>1593</v>
      </c>
      <c r="G21" s="919" t="s">
        <v>258</v>
      </c>
      <c r="H21" s="920" t="s">
        <v>261</v>
      </c>
      <c r="I21" s="921" t="s">
        <v>42</v>
      </c>
      <c r="J21" s="915">
        <v>0.3132051980390631</v>
      </c>
      <c r="K21" s="916">
        <v>1</v>
      </c>
      <c r="L21" s="902"/>
      <c r="P21" s="909"/>
      <c r="Q21" s="910"/>
      <c r="R21" s="909"/>
    </row>
    <row r="22" spans="1:18" s="911" customFormat="1">
      <c r="A22" s="917" t="s">
        <v>365</v>
      </c>
      <c r="B22" s="917" t="s">
        <v>1569</v>
      </c>
      <c r="C22" s="917" t="s">
        <v>56</v>
      </c>
      <c r="D22" s="917" t="s">
        <v>1595</v>
      </c>
      <c r="E22" s="912">
        <v>2013</v>
      </c>
      <c r="F22" s="918" t="s">
        <v>1593</v>
      </c>
      <c r="G22" s="919" t="s">
        <v>258</v>
      </c>
      <c r="H22" s="920" t="s">
        <v>261</v>
      </c>
      <c r="I22" s="921" t="s">
        <v>42</v>
      </c>
      <c r="J22" s="915">
        <v>0.3132051980390631</v>
      </c>
      <c r="K22" s="916">
        <v>1</v>
      </c>
      <c r="L22" s="902"/>
      <c r="P22" s="909"/>
      <c r="Q22" s="910"/>
      <c r="R22" s="909"/>
    </row>
    <row r="23" spans="1:18" s="911" customFormat="1">
      <c r="A23" s="917" t="s">
        <v>365</v>
      </c>
      <c r="B23" s="917" t="s">
        <v>1569</v>
      </c>
      <c r="C23" s="917" t="s">
        <v>1589</v>
      </c>
      <c r="D23" s="917" t="s">
        <v>1596</v>
      </c>
      <c r="E23" s="912">
        <v>2013</v>
      </c>
      <c r="F23" s="918" t="s">
        <v>1593</v>
      </c>
      <c r="G23" s="919" t="s">
        <v>258</v>
      </c>
      <c r="H23" s="920" t="s">
        <v>261</v>
      </c>
      <c r="I23" s="921" t="s">
        <v>42</v>
      </c>
      <c r="J23" s="915">
        <v>0.3132051980390631</v>
      </c>
      <c r="K23" s="916">
        <v>1</v>
      </c>
      <c r="L23" s="902"/>
      <c r="P23" s="909"/>
      <c r="Q23" s="910"/>
      <c r="R23" s="909"/>
    </row>
    <row r="24" spans="1:18" s="911" customFormat="1">
      <c r="A24" s="917" t="s">
        <v>365</v>
      </c>
      <c r="B24" s="917" t="s">
        <v>1569</v>
      </c>
      <c r="C24" s="917" t="s">
        <v>1589</v>
      </c>
      <c r="D24" s="917" t="s">
        <v>1597</v>
      </c>
      <c r="E24" s="912">
        <v>2013</v>
      </c>
      <c r="F24" s="918" t="s">
        <v>1593</v>
      </c>
      <c r="G24" s="919" t="s">
        <v>258</v>
      </c>
      <c r="H24" s="920" t="s">
        <v>261</v>
      </c>
      <c r="I24" s="921" t="s">
        <v>42</v>
      </c>
      <c r="J24" s="915">
        <v>0.3132051980390631</v>
      </c>
      <c r="K24" s="916">
        <v>1</v>
      </c>
      <c r="L24" s="902"/>
      <c r="P24" s="909"/>
      <c r="Q24" s="910"/>
      <c r="R24" s="909"/>
    </row>
    <row r="25" spans="1:18" s="911" customFormat="1">
      <c r="A25" s="917" t="s">
        <v>365</v>
      </c>
      <c r="B25" s="917" t="s">
        <v>1569</v>
      </c>
      <c r="C25" s="917" t="s">
        <v>56</v>
      </c>
      <c r="D25" s="917" t="s">
        <v>60</v>
      </c>
      <c r="E25" s="912">
        <v>2013</v>
      </c>
      <c r="F25" s="918" t="s">
        <v>1593</v>
      </c>
      <c r="G25" s="919" t="s">
        <v>258</v>
      </c>
      <c r="H25" s="920" t="s">
        <v>261</v>
      </c>
      <c r="I25" s="921" t="s">
        <v>42</v>
      </c>
      <c r="J25" s="915">
        <v>0.3132051980390631</v>
      </c>
      <c r="K25" s="916">
        <v>1</v>
      </c>
      <c r="L25" s="902"/>
      <c r="P25" s="909"/>
      <c r="Q25" s="910"/>
      <c r="R25" s="909"/>
    </row>
    <row r="26" spans="1:18" s="911" customFormat="1">
      <c r="A26" s="917" t="s">
        <v>365</v>
      </c>
      <c r="B26" s="917" t="s">
        <v>1569</v>
      </c>
      <c r="C26" s="917" t="s">
        <v>1589</v>
      </c>
      <c r="D26" s="917" t="s">
        <v>1598</v>
      </c>
      <c r="E26" s="912">
        <v>2013</v>
      </c>
      <c r="F26" s="918" t="s">
        <v>1593</v>
      </c>
      <c r="G26" s="919" t="s">
        <v>258</v>
      </c>
      <c r="H26" s="920" t="s">
        <v>261</v>
      </c>
      <c r="I26" s="921" t="s">
        <v>42</v>
      </c>
      <c r="J26" s="915">
        <v>0.3132051980390631</v>
      </c>
      <c r="K26" s="916">
        <v>1</v>
      </c>
      <c r="L26" s="902"/>
      <c r="P26" s="909"/>
      <c r="Q26" s="910"/>
      <c r="R26" s="909"/>
    </row>
    <row r="27" spans="1:18" s="911" customFormat="1">
      <c r="A27" s="917" t="s">
        <v>365</v>
      </c>
      <c r="B27" s="917" t="s">
        <v>1569</v>
      </c>
      <c r="C27" s="917" t="s">
        <v>1599</v>
      </c>
      <c r="D27" s="917" t="s">
        <v>1600</v>
      </c>
      <c r="E27" s="912">
        <v>2013</v>
      </c>
      <c r="F27" s="918" t="s">
        <v>1593</v>
      </c>
      <c r="G27" s="919" t="s">
        <v>258</v>
      </c>
      <c r="H27" s="920" t="s">
        <v>261</v>
      </c>
      <c r="I27" s="921" t="s">
        <v>42</v>
      </c>
      <c r="J27" s="915">
        <v>0.3132051980390631</v>
      </c>
      <c r="K27" s="916">
        <v>1</v>
      </c>
      <c r="L27" s="902"/>
      <c r="P27" s="909"/>
      <c r="Q27" s="910"/>
      <c r="R27" s="909"/>
    </row>
    <row r="28" spans="1:18" s="911" customFormat="1">
      <c r="A28" s="917" t="s">
        <v>365</v>
      </c>
      <c r="B28" s="917" t="s">
        <v>1569</v>
      </c>
      <c r="C28" s="917" t="s">
        <v>56</v>
      </c>
      <c r="D28" s="917" t="s">
        <v>57</v>
      </c>
      <c r="E28" s="912">
        <v>2013</v>
      </c>
      <c r="F28" s="918" t="s">
        <v>58</v>
      </c>
      <c r="G28" s="919" t="s">
        <v>258</v>
      </c>
      <c r="H28" s="920" t="s">
        <v>261</v>
      </c>
      <c r="I28" s="921" t="s">
        <v>41</v>
      </c>
      <c r="J28" s="915">
        <v>1</v>
      </c>
      <c r="K28" s="916">
        <v>1</v>
      </c>
      <c r="L28" s="902"/>
      <c r="P28" s="909"/>
      <c r="Q28" s="910"/>
      <c r="R28" s="909"/>
    </row>
    <row r="29" spans="1:18" s="911" customFormat="1">
      <c r="A29" s="917" t="s">
        <v>365</v>
      </c>
      <c r="B29" s="917" t="s">
        <v>1569</v>
      </c>
      <c r="C29" s="917" t="s">
        <v>1599</v>
      </c>
      <c r="D29" s="917" t="s">
        <v>1601</v>
      </c>
      <c r="E29" s="912">
        <v>2013</v>
      </c>
      <c r="F29" s="918" t="s">
        <v>1593</v>
      </c>
      <c r="G29" s="919" t="s">
        <v>258</v>
      </c>
      <c r="H29" s="920" t="s">
        <v>261</v>
      </c>
      <c r="I29" s="921" t="s">
        <v>42</v>
      </c>
      <c r="J29" s="915">
        <v>0.3132051980390631</v>
      </c>
      <c r="K29" s="916">
        <v>1</v>
      </c>
      <c r="L29" s="902"/>
      <c r="P29" s="909"/>
      <c r="Q29" s="910"/>
      <c r="R29" s="909"/>
    </row>
    <row r="30" spans="1:18" s="911" customFormat="1">
      <c r="A30" s="917" t="s">
        <v>365</v>
      </c>
      <c r="B30" s="917" t="s">
        <v>1569</v>
      </c>
      <c r="C30" s="917" t="s">
        <v>1599</v>
      </c>
      <c r="D30" s="917" t="s">
        <v>1602</v>
      </c>
      <c r="E30" s="912">
        <v>2013</v>
      </c>
      <c r="F30" s="918" t="s">
        <v>1593</v>
      </c>
      <c r="G30" s="919" t="s">
        <v>258</v>
      </c>
      <c r="H30" s="920" t="s">
        <v>261</v>
      </c>
      <c r="I30" s="921" t="s">
        <v>42</v>
      </c>
      <c r="J30" s="915">
        <v>0.3132051980390631</v>
      </c>
      <c r="K30" s="916">
        <v>1</v>
      </c>
      <c r="L30" s="902"/>
      <c r="P30" s="909"/>
      <c r="Q30" s="910"/>
      <c r="R30" s="909"/>
    </row>
    <row r="31" spans="1:18" s="911" customFormat="1">
      <c r="A31" s="917" t="s">
        <v>365</v>
      </c>
      <c r="B31" s="917" t="s">
        <v>1569</v>
      </c>
      <c r="C31" s="917" t="s">
        <v>1589</v>
      </c>
      <c r="D31" s="917" t="s">
        <v>200</v>
      </c>
      <c r="E31" s="912">
        <v>2013</v>
      </c>
      <c r="F31" s="918" t="s">
        <v>1593</v>
      </c>
      <c r="G31" s="919" t="s">
        <v>258</v>
      </c>
      <c r="H31" s="920" t="s">
        <v>261</v>
      </c>
      <c r="I31" s="921" t="s">
        <v>42</v>
      </c>
      <c r="J31" s="915">
        <v>0.3132051980390631</v>
      </c>
      <c r="K31" s="916">
        <v>1</v>
      </c>
      <c r="L31" s="902"/>
      <c r="P31" s="909"/>
      <c r="Q31" s="910"/>
      <c r="R31" s="909"/>
    </row>
    <row r="32" spans="1:18" s="911" customFormat="1">
      <c r="A32" s="917" t="s">
        <v>365</v>
      </c>
      <c r="B32" s="917" t="s">
        <v>1569</v>
      </c>
      <c r="C32" s="917" t="s">
        <v>56</v>
      </c>
      <c r="D32" s="917" t="s">
        <v>1603</v>
      </c>
      <c r="E32" s="912">
        <v>2013</v>
      </c>
      <c r="F32" s="918" t="s">
        <v>1593</v>
      </c>
      <c r="G32" s="919" t="s">
        <v>258</v>
      </c>
      <c r="H32" s="920" t="s">
        <v>261</v>
      </c>
      <c r="I32" s="921" t="s">
        <v>42</v>
      </c>
      <c r="J32" s="915">
        <v>0.3132051980390631</v>
      </c>
      <c r="K32" s="916">
        <v>1</v>
      </c>
      <c r="L32" s="902"/>
      <c r="P32" s="909"/>
      <c r="Q32" s="910"/>
      <c r="R32" s="909"/>
    </row>
    <row r="33" spans="1:18" s="911" customFormat="1">
      <c r="A33" s="917" t="s">
        <v>365</v>
      </c>
      <c r="B33" s="917" t="s">
        <v>1569</v>
      </c>
      <c r="C33" s="917" t="s">
        <v>1589</v>
      </c>
      <c r="D33" s="917" t="s">
        <v>1604</v>
      </c>
      <c r="E33" s="912">
        <v>2013</v>
      </c>
      <c r="F33" s="918" t="s">
        <v>1593</v>
      </c>
      <c r="G33" s="919" t="s">
        <v>258</v>
      </c>
      <c r="H33" s="920" t="s">
        <v>261</v>
      </c>
      <c r="I33" s="921" t="s">
        <v>42</v>
      </c>
      <c r="J33" s="915">
        <v>0.3132051980390631</v>
      </c>
      <c r="K33" s="916">
        <v>1</v>
      </c>
      <c r="L33" s="902"/>
      <c r="P33" s="909"/>
      <c r="Q33" s="910"/>
      <c r="R33" s="909"/>
    </row>
    <row r="34" spans="1:18" s="911" customFormat="1">
      <c r="A34" s="917" t="s">
        <v>365</v>
      </c>
      <c r="B34" s="917" t="s">
        <v>1569</v>
      </c>
      <c r="C34" s="917" t="s">
        <v>1589</v>
      </c>
      <c r="D34" s="917" t="s">
        <v>1605</v>
      </c>
      <c r="E34" s="912">
        <v>2013</v>
      </c>
      <c r="F34" s="918" t="s">
        <v>1593</v>
      </c>
      <c r="G34" s="919" t="s">
        <v>258</v>
      </c>
      <c r="H34" s="920" t="s">
        <v>261</v>
      </c>
      <c r="I34" s="921" t="s">
        <v>42</v>
      </c>
      <c r="J34" s="915">
        <v>0.3132051980390631</v>
      </c>
      <c r="K34" s="916">
        <v>1</v>
      </c>
      <c r="L34" s="902"/>
      <c r="P34" s="909"/>
      <c r="Q34" s="910"/>
      <c r="R34" s="909"/>
    </row>
    <row r="35" spans="1:18" s="911" customFormat="1">
      <c r="A35" s="917" t="s">
        <v>365</v>
      </c>
      <c r="B35" s="917" t="s">
        <v>1569</v>
      </c>
      <c r="C35" s="917" t="s">
        <v>1691</v>
      </c>
      <c r="D35" s="917" t="s">
        <v>1692</v>
      </c>
      <c r="E35" s="912">
        <v>2013</v>
      </c>
      <c r="F35" s="918" t="s">
        <v>1593</v>
      </c>
      <c r="G35" s="1074" t="s">
        <v>258</v>
      </c>
      <c r="H35" s="920" t="s">
        <v>261</v>
      </c>
      <c r="I35" s="921" t="s">
        <v>42</v>
      </c>
      <c r="J35" s="915">
        <v>0</v>
      </c>
      <c r="K35" s="916">
        <v>1</v>
      </c>
      <c r="L35" s="902"/>
      <c r="P35" s="909"/>
      <c r="Q35" s="910"/>
      <c r="R35" s="909"/>
    </row>
    <row r="36" spans="1:18" s="911" customFormat="1">
      <c r="A36" s="917" t="s">
        <v>365</v>
      </c>
      <c r="B36" s="917" t="s">
        <v>1569</v>
      </c>
      <c r="C36" s="917" t="s">
        <v>1589</v>
      </c>
      <c r="D36" s="917" t="s">
        <v>1590</v>
      </c>
      <c r="E36" s="912">
        <v>2013</v>
      </c>
      <c r="F36" s="918" t="s">
        <v>1593</v>
      </c>
      <c r="G36" s="919" t="s">
        <v>258</v>
      </c>
      <c r="H36" s="1098" t="s">
        <v>249</v>
      </c>
      <c r="I36" s="921" t="s">
        <v>42</v>
      </c>
      <c r="J36" s="915">
        <v>0.39436619718309857</v>
      </c>
      <c r="K36" s="916">
        <v>1</v>
      </c>
      <c r="L36" s="902"/>
      <c r="P36" s="909"/>
      <c r="Q36" s="910"/>
      <c r="R36" s="909"/>
    </row>
    <row r="37" spans="1:18" s="911" customFormat="1">
      <c r="A37" s="917" t="s">
        <v>365</v>
      </c>
      <c r="B37" s="917" t="s">
        <v>1569</v>
      </c>
      <c r="C37" s="917" t="s">
        <v>1589</v>
      </c>
      <c r="D37" s="917" t="s">
        <v>1594</v>
      </c>
      <c r="E37" s="912">
        <v>2013</v>
      </c>
      <c r="F37" s="918" t="s">
        <v>1593</v>
      </c>
      <c r="G37" s="919" t="s">
        <v>258</v>
      </c>
      <c r="H37" s="1098" t="s">
        <v>249</v>
      </c>
      <c r="I37" s="921" t="s">
        <v>42</v>
      </c>
      <c r="J37" s="915">
        <v>0.39436619718309857</v>
      </c>
      <c r="K37" s="916">
        <v>1</v>
      </c>
      <c r="L37" s="902"/>
      <c r="P37" s="909"/>
      <c r="Q37" s="910"/>
      <c r="R37" s="909"/>
    </row>
    <row r="38" spans="1:18" s="911" customFormat="1">
      <c r="A38" s="917" t="s">
        <v>365</v>
      </c>
      <c r="B38" s="917" t="s">
        <v>1569</v>
      </c>
      <c r="C38" s="917" t="s">
        <v>56</v>
      </c>
      <c r="D38" s="917" t="s">
        <v>1595</v>
      </c>
      <c r="E38" s="912">
        <v>2013</v>
      </c>
      <c r="F38" s="918" t="s">
        <v>1593</v>
      </c>
      <c r="G38" s="919" t="s">
        <v>258</v>
      </c>
      <c r="H38" s="1098" t="s">
        <v>249</v>
      </c>
      <c r="I38" s="921" t="s">
        <v>42</v>
      </c>
      <c r="J38" s="915">
        <v>0.39436619718309857</v>
      </c>
      <c r="K38" s="916">
        <v>1</v>
      </c>
      <c r="L38" s="902"/>
      <c r="P38" s="909"/>
      <c r="Q38" s="910"/>
      <c r="R38" s="909"/>
    </row>
    <row r="39" spans="1:18" s="911" customFormat="1">
      <c r="A39" s="917" t="s">
        <v>365</v>
      </c>
      <c r="B39" s="917" t="s">
        <v>1569</v>
      </c>
      <c r="C39" s="917" t="s">
        <v>1589</v>
      </c>
      <c r="D39" s="917" t="s">
        <v>1596</v>
      </c>
      <c r="E39" s="912">
        <v>2013</v>
      </c>
      <c r="F39" s="918" t="s">
        <v>1593</v>
      </c>
      <c r="G39" s="919" t="s">
        <v>258</v>
      </c>
      <c r="H39" s="1098" t="s">
        <v>249</v>
      </c>
      <c r="I39" s="921" t="s">
        <v>42</v>
      </c>
      <c r="J39" s="915">
        <v>0.39436619718309857</v>
      </c>
      <c r="K39" s="916">
        <v>1</v>
      </c>
      <c r="L39" s="902"/>
      <c r="P39" s="909"/>
      <c r="Q39" s="910"/>
      <c r="R39" s="909"/>
    </row>
    <row r="40" spans="1:18" s="911" customFormat="1">
      <c r="A40" s="917" t="s">
        <v>365</v>
      </c>
      <c r="B40" s="917" t="s">
        <v>1569</v>
      </c>
      <c r="C40" s="917" t="s">
        <v>1589</v>
      </c>
      <c r="D40" s="917" t="s">
        <v>1597</v>
      </c>
      <c r="E40" s="912">
        <v>2013</v>
      </c>
      <c r="F40" s="918" t="s">
        <v>1593</v>
      </c>
      <c r="G40" s="919" t="s">
        <v>258</v>
      </c>
      <c r="H40" s="1098" t="s">
        <v>249</v>
      </c>
      <c r="I40" s="921" t="s">
        <v>42</v>
      </c>
      <c r="J40" s="915">
        <v>0.39436619718309857</v>
      </c>
      <c r="K40" s="916">
        <v>1</v>
      </c>
      <c r="L40" s="902"/>
      <c r="P40" s="909"/>
      <c r="Q40" s="910"/>
      <c r="R40" s="909"/>
    </row>
    <row r="41" spans="1:18" s="911" customFormat="1">
      <c r="A41" s="917" t="s">
        <v>365</v>
      </c>
      <c r="B41" s="917" t="s">
        <v>1569</v>
      </c>
      <c r="C41" s="917" t="s">
        <v>56</v>
      </c>
      <c r="D41" s="917" t="s">
        <v>60</v>
      </c>
      <c r="E41" s="912">
        <v>2013</v>
      </c>
      <c r="F41" s="918" t="s">
        <v>1593</v>
      </c>
      <c r="G41" s="919" t="s">
        <v>258</v>
      </c>
      <c r="H41" s="1098" t="s">
        <v>249</v>
      </c>
      <c r="I41" s="921" t="s">
        <v>42</v>
      </c>
      <c r="J41" s="915">
        <v>0.39436619718309857</v>
      </c>
      <c r="K41" s="916">
        <v>1</v>
      </c>
      <c r="L41" s="902"/>
      <c r="P41" s="909"/>
      <c r="Q41" s="910"/>
      <c r="R41" s="909"/>
    </row>
    <row r="42" spans="1:18" s="911" customFormat="1">
      <c r="A42" s="917" t="s">
        <v>365</v>
      </c>
      <c r="B42" s="917" t="s">
        <v>1569</v>
      </c>
      <c r="C42" s="917" t="s">
        <v>1589</v>
      </c>
      <c r="D42" s="917" t="s">
        <v>1598</v>
      </c>
      <c r="E42" s="912">
        <v>2013</v>
      </c>
      <c r="F42" s="918" t="s">
        <v>1593</v>
      </c>
      <c r="G42" s="919" t="s">
        <v>258</v>
      </c>
      <c r="H42" s="1098" t="s">
        <v>249</v>
      </c>
      <c r="I42" s="921" t="s">
        <v>42</v>
      </c>
      <c r="J42" s="915">
        <v>0.39436619718309857</v>
      </c>
      <c r="K42" s="916">
        <v>1</v>
      </c>
      <c r="L42" s="902"/>
      <c r="P42" s="909"/>
      <c r="Q42" s="910"/>
      <c r="R42" s="909"/>
    </row>
    <row r="43" spans="1:18" s="911" customFormat="1">
      <c r="A43" s="917" t="s">
        <v>365</v>
      </c>
      <c r="B43" s="917" t="s">
        <v>1569</v>
      </c>
      <c r="C43" s="917" t="s">
        <v>1599</v>
      </c>
      <c r="D43" s="917" t="s">
        <v>1600</v>
      </c>
      <c r="E43" s="912">
        <v>2013</v>
      </c>
      <c r="F43" s="918" t="s">
        <v>1593</v>
      </c>
      <c r="G43" s="919" t="s">
        <v>258</v>
      </c>
      <c r="H43" s="1098" t="s">
        <v>249</v>
      </c>
      <c r="I43" s="921" t="s">
        <v>42</v>
      </c>
      <c r="J43" s="915">
        <v>0.39436619718309857</v>
      </c>
      <c r="K43" s="916">
        <v>1</v>
      </c>
      <c r="L43" s="902"/>
      <c r="P43" s="909"/>
      <c r="Q43" s="910"/>
      <c r="R43" s="909"/>
    </row>
    <row r="44" spans="1:18" s="911" customFormat="1">
      <c r="A44" s="917" t="s">
        <v>365</v>
      </c>
      <c r="B44" s="917" t="s">
        <v>1569</v>
      </c>
      <c r="C44" s="917" t="s">
        <v>56</v>
      </c>
      <c r="D44" s="917" t="s">
        <v>57</v>
      </c>
      <c r="E44" s="912">
        <v>2013</v>
      </c>
      <c r="F44" s="918" t="s">
        <v>58</v>
      </c>
      <c r="G44" s="919" t="s">
        <v>258</v>
      </c>
      <c r="H44" s="1098" t="s">
        <v>249</v>
      </c>
      <c r="I44" s="921" t="s">
        <v>41</v>
      </c>
      <c r="J44" s="915">
        <v>1</v>
      </c>
      <c r="K44" s="916">
        <v>1</v>
      </c>
      <c r="L44" s="902"/>
      <c r="P44" s="909"/>
      <c r="Q44" s="910"/>
      <c r="R44" s="909"/>
    </row>
    <row r="45" spans="1:18" s="911" customFormat="1">
      <c r="A45" s="917" t="s">
        <v>365</v>
      </c>
      <c r="B45" s="917" t="s">
        <v>1569</v>
      </c>
      <c r="C45" s="917" t="s">
        <v>1599</v>
      </c>
      <c r="D45" s="917" t="s">
        <v>1601</v>
      </c>
      <c r="E45" s="912">
        <v>2013</v>
      </c>
      <c r="F45" s="918" t="s">
        <v>1593</v>
      </c>
      <c r="G45" s="919" t="s">
        <v>258</v>
      </c>
      <c r="H45" s="1098" t="s">
        <v>249</v>
      </c>
      <c r="I45" s="921" t="s">
        <v>42</v>
      </c>
      <c r="J45" s="915">
        <v>0.39436619718309857</v>
      </c>
      <c r="K45" s="916">
        <v>1</v>
      </c>
      <c r="L45" s="902"/>
      <c r="P45" s="909"/>
      <c r="Q45" s="910"/>
      <c r="R45" s="909"/>
    </row>
    <row r="46" spans="1:18" s="911" customFormat="1">
      <c r="A46" s="917" t="s">
        <v>365</v>
      </c>
      <c r="B46" s="917" t="s">
        <v>1569</v>
      </c>
      <c r="C46" s="917" t="s">
        <v>1599</v>
      </c>
      <c r="D46" s="917" t="s">
        <v>1602</v>
      </c>
      <c r="E46" s="912">
        <v>2013</v>
      </c>
      <c r="F46" s="918" t="s">
        <v>1593</v>
      </c>
      <c r="G46" s="919" t="s">
        <v>258</v>
      </c>
      <c r="H46" s="1098" t="s">
        <v>249</v>
      </c>
      <c r="I46" s="921" t="s">
        <v>42</v>
      </c>
      <c r="J46" s="915">
        <v>0.39436619718309857</v>
      </c>
      <c r="K46" s="916">
        <v>1</v>
      </c>
      <c r="L46" s="902"/>
      <c r="P46" s="909"/>
      <c r="Q46" s="910"/>
      <c r="R46" s="909"/>
    </row>
    <row r="47" spans="1:18" s="911" customFormat="1">
      <c r="A47" s="917" t="s">
        <v>365</v>
      </c>
      <c r="B47" s="917" t="s">
        <v>1569</v>
      </c>
      <c r="C47" s="917" t="s">
        <v>1589</v>
      </c>
      <c r="D47" s="917" t="s">
        <v>200</v>
      </c>
      <c r="E47" s="912">
        <v>2013</v>
      </c>
      <c r="F47" s="918" t="s">
        <v>1593</v>
      </c>
      <c r="G47" s="919" t="s">
        <v>258</v>
      </c>
      <c r="H47" s="1098" t="s">
        <v>249</v>
      </c>
      <c r="I47" s="921" t="s">
        <v>42</v>
      </c>
      <c r="J47" s="915">
        <v>0.39436619718309857</v>
      </c>
      <c r="K47" s="916">
        <v>1</v>
      </c>
      <c r="L47" s="902"/>
      <c r="P47" s="909"/>
      <c r="Q47" s="910"/>
      <c r="R47" s="909"/>
    </row>
    <row r="48" spans="1:18" s="911" customFormat="1">
      <c r="A48" s="917" t="s">
        <v>365</v>
      </c>
      <c r="B48" s="917" t="s">
        <v>1569</v>
      </c>
      <c r="C48" s="917" t="s">
        <v>56</v>
      </c>
      <c r="D48" s="917" t="s">
        <v>1603</v>
      </c>
      <c r="E48" s="912">
        <v>2013</v>
      </c>
      <c r="F48" s="918" t="s">
        <v>1593</v>
      </c>
      <c r="G48" s="919" t="s">
        <v>258</v>
      </c>
      <c r="H48" s="1098" t="s">
        <v>249</v>
      </c>
      <c r="I48" s="921" t="s">
        <v>42</v>
      </c>
      <c r="J48" s="915">
        <v>0.39436619718309857</v>
      </c>
      <c r="K48" s="916">
        <v>1</v>
      </c>
      <c r="L48" s="902"/>
      <c r="P48" s="909"/>
      <c r="Q48" s="910"/>
      <c r="R48" s="909"/>
    </row>
    <row r="49" spans="1:18" s="911" customFormat="1">
      <c r="A49" s="917" t="s">
        <v>365</v>
      </c>
      <c r="B49" s="917" t="s">
        <v>1569</v>
      </c>
      <c r="C49" s="917" t="s">
        <v>1589</v>
      </c>
      <c r="D49" s="917" t="s">
        <v>1604</v>
      </c>
      <c r="E49" s="912">
        <v>2013</v>
      </c>
      <c r="F49" s="918" t="s">
        <v>1593</v>
      </c>
      <c r="G49" s="919" t="s">
        <v>258</v>
      </c>
      <c r="H49" s="1098" t="s">
        <v>249</v>
      </c>
      <c r="I49" s="921" t="s">
        <v>42</v>
      </c>
      <c r="J49" s="915">
        <v>0.39436619718309857</v>
      </c>
      <c r="K49" s="916">
        <v>1</v>
      </c>
      <c r="L49" s="902"/>
      <c r="P49" s="909"/>
      <c r="Q49" s="910"/>
      <c r="R49" s="909"/>
    </row>
    <row r="50" spans="1:18" s="911" customFormat="1">
      <c r="A50" s="917" t="s">
        <v>365</v>
      </c>
      <c r="B50" s="917" t="s">
        <v>1569</v>
      </c>
      <c r="C50" s="917" t="s">
        <v>1589</v>
      </c>
      <c r="D50" s="917" t="s">
        <v>1605</v>
      </c>
      <c r="E50" s="912">
        <v>2013</v>
      </c>
      <c r="F50" s="918" t="s">
        <v>1593</v>
      </c>
      <c r="G50" s="919" t="s">
        <v>258</v>
      </c>
      <c r="H50" s="1098" t="s">
        <v>249</v>
      </c>
      <c r="I50" s="921" t="s">
        <v>42</v>
      </c>
      <c r="J50" s="915">
        <v>0.39436619718309857</v>
      </c>
      <c r="K50" s="916">
        <v>1</v>
      </c>
      <c r="L50" s="902"/>
      <c r="P50" s="909"/>
      <c r="Q50" s="910"/>
      <c r="R50" s="909"/>
    </row>
    <row r="51" spans="1:18" s="911" customFormat="1">
      <c r="A51" s="917" t="s">
        <v>365</v>
      </c>
      <c r="B51" s="917" t="s">
        <v>1569</v>
      </c>
      <c r="C51" s="917" t="s">
        <v>1691</v>
      </c>
      <c r="D51" s="917" t="s">
        <v>1692</v>
      </c>
      <c r="E51" s="912">
        <v>2013</v>
      </c>
      <c r="F51" s="918" t="s">
        <v>1593</v>
      </c>
      <c r="G51" s="1074" t="s">
        <v>258</v>
      </c>
      <c r="H51" s="1098" t="s">
        <v>249</v>
      </c>
      <c r="I51" s="921" t="s">
        <v>42</v>
      </c>
      <c r="J51" s="915">
        <v>0</v>
      </c>
      <c r="K51" s="916">
        <v>1</v>
      </c>
      <c r="L51" s="902"/>
      <c r="P51" s="909"/>
      <c r="Q51" s="910"/>
      <c r="R51" s="909"/>
    </row>
    <row r="52" spans="1:18" s="911" customFormat="1">
      <c r="A52" s="917" t="s">
        <v>365</v>
      </c>
      <c r="B52" s="917" t="s">
        <v>1569</v>
      </c>
      <c r="C52" s="917" t="s">
        <v>1589</v>
      </c>
      <c r="D52" s="917" t="s">
        <v>1590</v>
      </c>
      <c r="E52" s="912">
        <v>2013</v>
      </c>
      <c r="F52" s="918" t="s">
        <v>1591</v>
      </c>
      <c r="G52" s="1074" t="s">
        <v>1688</v>
      </c>
      <c r="H52" s="920" t="s">
        <v>259</v>
      </c>
      <c r="I52" s="921" t="s">
        <v>41</v>
      </c>
      <c r="J52" s="915">
        <v>0.15625</v>
      </c>
      <c r="K52" s="916">
        <v>0.15625</v>
      </c>
      <c r="L52" s="902"/>
      <c r="P52" s="909"/>
      <c r="Q52" s="910"/>
      <c r="R52" s="909"/>
    </row>
    <row r="53" spans="1:18" s="911" customFormat="1">
      <c r="A53" s="917" t="s">
        <v>365</v>
      </c>
      <c r="B53" s="917" t="s">
        <v>1569</v>
      </c>
      <c r="C53" s="917" t="s">
        <v>1589</v>
      </c>
      <c r="D53" s="917" t="s">
        <v>1594</v>
      </c>
      <c r="E53" s="912">
        <v>2013</v>
      </c>
      <c r="F53" s="918" t="s">
        <v>1591</v>
      </c>
      <c r="G53" s="1074" t="s">
        <v>1688</v>
      </c>
      <c r="H53" s="920" t="s">
        <v>259</v>
      </c>
      <c r="I53" s="921" t="s">
        <v>41</v>
      </c>
      <c r="J53" s="915">
        <v>0.125</v>
      </c>
      <c r="K53" s="916">
        <v>0.125</v>
      </c>
      <c r="L53" s="902"/>
      <c r="P53" s="909"/>
      <c r="Q53" s="910"/>
      <c r="R53" s="909"/>
    </row>
    <row r="54" spans="1:18" s="911" customFormat="1">
      <c r="A54" s="917" t="s">
        <v>365</v>
      </c>
      <c r="B54" s="917" t="s">
        <v>1569</v>
      </c>
      <c r="C54" s="917" t="s">
        <v>56</v>
      </c>
      <c r="D54" s="917" t="s">
        <v>1595</v>
      </c>
      <c r="E54" s="912">
        <v>2013</v>
      </c>
      <c r="F54" s="918" t="s">
        <v>1591</v>
      </c>
      <c r="G54" s="1074" t="s">
        <v>1688</v>
      </c>
      <c r="H54" s="920" t="s">
        <v>259</v>
      </c>
      <c r="I54" s="921" t="s">
        <v>41</v>
      </c>
      <c r="J54" s="915">
        <v>0.1875</v>
      </c>
      <c r="K54" s="916">
        <v>0.1875</v>
      </c>
      <c r="L54" s="902"/>
      <c r="P54" s="909"/>
      <c r="Q54" s="910"/>
      <c r="R54" s="909"/>
    </row>
    <row r="55" spans="1:18" s="911" customFormat="1">
      <c r="A55" s="917" t="s">
        <v>365</v>
      </c>
      <c r="B55" s="917" t="s">
        <v>1569</v>
      </c>
      <c r="C55" s="917" t="s">
        <v>1589</v>
      </c>
      <c r="D55" s="917" t="s">
        <v>1596</v>
      </c>
      <c r="E55" s="912">
        <v>2013</v>
      </c>
      <c r="F55" s="918" t="s">
        <v>1591</v>
      </c>
      <c r="G55" s="1074" t="s">
        <v>1688</v>
      </c>
      <c r="H55" s="920" t="s">
        <v>259</v>
      </c>
      <c r="I55" s="921" t="s">
        <v>41</v>
      </c>
      <c r="J55" s="915">
        <v>0.15625</v>
      </c>
      <c r="K55" s="916">
        <v>0.15625</v>
      </c>
      <c r="L55" s="902"/>
      <c r="P55" s="909"/>
      <c r="Q55" s="910"/>
      <c r="R55" s="909"/>
    </row>
    <row r="56" spans="1:18" s="911" customFormat="1">
      <c r="A56" s="917" t="s">
        <v>365</v>
      </c>
      <c r="B56" s="917" t="s">
        <v>1569</v>
      </c>
      <c r="C56" s="917" t="s">
        <v>1589</v>
      </c>
      <c r="D56" s="917" t="s">
        <v>1597</v>
      </c>
      <c r="E56" s="912">
        <v>2013</v>
      </c>
      <c r="F56" s="918" t="s">
        <v>1591</v>
      </c>
      <c r="G56" s="1074" t="s">
        <v>1688</v>
      </c>
      <c r="H56" s="920" t="s">
        <v>259</v>
      </c>
      <c r="I56" s="921" t="s">
        <v>41</v>
      </c>
      <c r="J56" s="915">
        <v>0.15625</v>
      </c>
      <c r="K56" s="916">
        <v>0.15625</v>
      </c>
      <c r="L56" s="902"/>
      <c r="P56" s="909"/>
      <c r="Q56" s="910"/>
      <c r="R56" s="909"/>
    </row>
    <row r="57" spans="1:18" s="911" customFormat="1">
      <c r="A57" s="917" t="s">
        <v>365</v>
      </c>
      <c r="B57" s="917" t="s">
        <v>1569</v>
      </c>
      <c r="C57" s="917" t="s">
        <v>56</v>
      </c>
      <c r="D57" s="917" t="s">
        <v>60</v>
      </c>
      <c r="E57" s="912">
        <v>2013</v>
      </c>
      <c r="F57" s="918" t="s">
        <v>1591</v>
      </c>
      <c r="G57" s="1074" t="s">
        <v>1688</v>
      </c>
      <c r="H57" s="920" t="s">
        <v>259</v>
      </c>
      <c r="I57" s="921" t="s">
        <v>41</v>
      </c>
      <c r="J57" s="915">
        <v>0.1875</v>
      </c>
      <c r="K57" s="916">
        <v>0.1875</v>
      </c>
      <c r="L57" s="902"/>
      <c r="P57" s="909"/>
      <c r="Q57" s="910"/>
      <c r="R57" s="909"/>
    </row>
    <row r="58" spans="1:18" s="911" customFormat="1">
      <c r="A58" s="917" t="s">
        <v>365</v>
      </c>
      <c r="B58" s="917" t="s">
        <v>1569</v>
      </c>
      <c r="C58" s="917" t="s">
        <v>1589</v>
      </c>
      <c r="D58" s="917" t="s">
        <v>1598</v>
      </c>
      <c r="E58" s="912">
        <v>2013</v>
      </c>
      <c r="F58" s="918" t="s">
        <v>1591</v>
      </c>
      <c r="G58" s="1074" t="s">
        <v>1688</v>
      </c>
      <c r="H58" s="920" t="s">
        <v>259</v>
      </c>
      <c r="I58" s="921" t="s">
        <v>41</v>
      </c>
      <c r="J58" s="915">
        <v>0.15625</v>
      </c>
      <c r="K58" s="916">
        <v>0.15625</v>
      </c>
      <c r="L58" s="902"/>
      <c r="P58" s="909"/>
      <c r="Q58" s="910"/>
      <c r="R58" s="909"/>
    </row>
    <row r="59" spans="1:18" s="911" customFormat="1">
      <c r="A59" s="917" t="s">
        <v>365</v>
      </c>
      <c r="B59" s="917" t="s">
        <v>1569</v>
      </c>
      <c r="C59" s="917" t="s">
        <v>1599</v>
      </c>
      <c r="D59" s="917" t="s">
        <v>1600</v>
      </c>
      <c r="E59" s="912">
        <v>2013</v>
      </c>
      <c r="F59" s="918" t="s">
        <v>1591</v>
      </c>
      <c r="G59" s="1074" t="s">
        <v>1688</v>
      </c>
      <c r="H59" s="920" t="s">
        <v>259</v>
      </c>
      <c r="I59" s="921" t="s">
        <v>41</v>
      </c>
      <c r="J59" s="915">
        <v>0.15625</v>
      </c>
      <c r="K59" s="916">
        <v>0.15625</v>
      </c>
      <c r="L59" s="902"/>
      <c r="P59" s="909"/>
      <c r="Q59" s="910"/>
      <c r="R59" s="909"/>
    </row>
    <row r="60" spans="1:18" s="911" customFormat="1">
      <c r="A60" s="917" t="s">
        <v>365</v>
      </c>
      <c r="B60" s="917" t="s">
        <v>1569</v>
      </c>
      <c r="C60" s="917" t="s">
        <v>56</v>
      </c>
      <c r="D60" s="917" t="s">
        <v>57</v>
      </c>
      <c r="E60" s="912">
        <v>2013</v>
      </c>
      <c r="F60" s="918" t="s">
        <v>58</v>
      </c>
      <c r="G60" s="1074" t="s">
        <v>1688</v>
      </c>
      <c r="H60" s="920" t="s">
        <v>259</v>
      </c>
      <c r="I60" s="921" t="s">
        <v>41</v>
      </c>
      <c r="J60" s="915">
        <v>1</v>
      </c>
      <c r="K60" s="916">
        <v>1</v>
      </c>
      <c r="L60" s="902"/>
      <c r="P60" s="909"/>
      <c r="Q60" s="910"/>
      <c r="R60" s="909"/>
    </row>
    <row r="61" spans="1:18" s="911" customFormat="1">
      <c r="A61" s="917" t="s">
        <v>365</v>
      </c>
      <c r="B61" s="917" t="s">
        <v>1569</v>
      </c>
      <c r="C61" s="917" t="s">
        <v>1599</v>
      </c>
      <c r="D61" s="917" t="s">
        <v>1601</v>
      </c>
      <c r="E61" s="912">
        <v>2013</v>
      </c>
      <c r="F61" s="918" t="s">
        <v>1591</v>
      </c>
      <c r="G61" s="1074" t="s">
        <v>1688</v>
      </c>
      <c r="H61" s="920" t="s">
        <v>259</v>
      </c>
      <c r="I61" s="921" t="s">
        <v>41</v>
      </c>
      <c r="J61" s="915">
        <v>0.15625</v>
      </c>
      <c r="K61" s="916">
        <v>0.15625</v>
      </c>
      <c r="L61" s="902"/>
      <c r="P61" s="909"/>
      <c r="Q61" s="910"/>
      <c r="R61" s="909"/>
    </row>
    <row r="62" spans="1:18" s="911" customFormat="1">
      <c r="A62" s="917" t="s">
        <v>365</v>
      </c>
      <c r="B62" s="917" t="s">
        <v>1569</v>
      </c>
      <c r="C62" s="917" t="s">
        <v>1599</v>
      </c>
      <c r="D62" s="917" t="s">
        <v>1602</v>
      </c>
      <c r="E62" s="912">
        <v>2013</v>
      </c>
      <c r="F62" s="918" t="s">
        <v>1591</v>
      </c>
      <c r="G62" s="1074" t="s">
        <v>1688</v>
      </c>
      <c r="H62" s="920" t="s">
        <v>259</v>
      </c>
      <c r="I62" s="921" t="s">
        <v>41</v>
      </c>
      <c r="J62" s="915">
        <v>0.15625</v>
      </c>
      <c r="K62" s="916">
        <v>0.15625</v>
      </c>
      <c r="L62" s="902"/>
      <c r="P62" s="909"/>
      <c r="Q62" s="910"/>
      <c r="R62" s="909"/>
    </row>
    <row r="63" spans="1:18" s="911" customFormat="1">
      <c r="A63" s="917" t="s">
        <v>365</v>
      </c>
      <c r="B63" s="917" t="s">
        <v>1569</v>
      </c>
      <c r="C63" s="917" t="s">
        <v>1589</v>
      </c>
      <c r="D63" s="917" t="s">
        <v>200</v>
      </c>
      <c r="E63" s="912">
        <v>2013</v>
      </c>
      <c r="F63" s="918" t="s">
        <v>1591</v>
      </c>
      <c r="G63" s="1074" t="s">
        <v>1688</v>
      </c>
      <c r="H63" s="920" t="s">
        <v>259</v>
      </c>
      <c r="I63" s="921" t="s">
        <v>41</v>
      </c>
      <c r="J63" s="915">
        <v>0.15625</v>
      </c>
      <c r="K63" s="916">
        <v>0.15625</v>
      </c>
      <c r="L63" s="902"/>
      <c r="P63" s="909"/>
      <c r="Q63" s="910"/>
      <c r="R63" s="909"/>
    </row>
    <row r="64" spans="1:18" s="911" customFormat="1">
      <c r="A64" s="917" t="s">
        <v>365</v>
      </c>
      <c r="B64" s="917" t="s">
        <v>1569</v>
      </c>
      <c r="C64" s="917" t="s">
        <v>56</v>
      </c>
      <c r="D64" s="917" t="s">
        <v>1603</v>
      </c>
      <c r="E64" s="912">
        <v>2013</v>
      </c>
      <c r="F64" s="918" t="s">
        <v>1591</v>
      </c>
      <c r="G64" s="1074" t="s">
        <v>1688</v>
      </c>
      <c r="H64" s="920" t="s">
        <v>259</v>
      </c>
      <c r="I64" s="921" t="s">
        <v>41</v>
      </c>
      <c r="J64" s="915">
        <v>0.1875</v>
      </c>
      <c r="K64" s="916">
        <v>0.1875</v>
      </c>
      <c r="L64" s="902"/>
      <c r="P64" s="909"/>
      <c r="Q64" s="910"/>
      <c r="R64" s="909"/>
    </row>
    <row r="65" spans="1:18" s="911" customFormat="1">
      <c r="A65" s="917" t="s">
        <v>365</v>
      </c>
      <c r="B65" s="917" t="s">
        <v>1569</v>
      </c>
      <c r="C65" s="917" t="s">
        <v>1589</v>
      </c>
      <c r="D65" s="917" t="s">
        <v>1604</v>
      </c>
      <c r="E65" s="912">
        <v>2013</v>
      </c>
      <c r="F65" s="918" t="s">
        <v>1591</v>
      </c>
      <c r="G65" s="1074" t="s">
        <v>1688</v>
      </c>
      <c r="H65" s="920" t="s">
        <v>259</v>
      </c>
      <c r="I65" s="921" t="s">
        <v>41</v>
      </c>
      <c r="J65" s="915">
        <v>0.1875</v>
      </c>
      <c r="K65" s="916">
        <v>0.1875</v>
      </c>
      <c r="L65" s="902"/>
      <c r="P65" s="909"/>
      <c r="Q65" s="910"/>
      <c r="R65" s="909"/>
    </row>
    <row r="66" spans="1:18" s="911" customFormat="1">
      <c r="A66" s="917" t="s">
        <v>365</v>
      </c>
      <c r="B66" s="917" t="s">
        <v>1569</v>
      </c>
      <c r="C66" s="917" t="s">
        <v>1589</v>
      </c>
      <c r="D66" s="917" t="s">
        <v>1605</v>
      </c>
      <c r="E66" s="912">
        <v>2013</v>
      </c>
      <c r="F66" s="918" t="s">
        <v>1591</v>
      </c>
      <c r="G66" s="1074" t="s">
        <v>1688</v>
      </c>
      <c r="H66" s="920" t="s">
        <v>259</v>
      </c>
      <c r="I66" s="921" t="s">
        <v>41</v>
      </c>
      <c r="J66" s="915">
        <v>0.1875</v>
      </c>
      <c r="K66" s="916">
        <v>0.1875</v>
      </c>
      <c r="L66" s="902"/>
      <c r="P66" s="909"/>
      <c r="Q66" s="910"/>
      <c r="R66" s="909"/>
    </row>
    <row r="67" spans="1:18" s="911" customFormat="1">
      <c r="A67" s="917" t="s">
        <v>365</v>
      </c>
      <c r="B67" s="917" t="s">
        <v>1569</v>
      </c>
      <c r="C67" s="917" t="s">
        <v>1691</v>
      </c>
      <c r="D67" s="917" t="s">
        <v>1692</v>
      </c>
      <c r="E67" s="912">
        <v>2013</v>
      </c>
      <c r="F67" s="918" t="s">
        <v>1591</v>
      </c>
      <c r="G67" s="1074" t="s">
        <v>1688</v>
      </c>
      <c r="H67" s="920" t="s">
        <v>259</v>
      </c>
      <c r="I67" s="921" t="s">
        <v>41</v>
      </c>
      <c r="J67" s="915">
        <v>0.1875</v>
      </c>
      <c r="K67" s="916">
        <v>0.1875</v>
      </c>
      <c r="L67" s="902"/>
      <c r="P67" s="909"/>
      <c r="Q67" s="910"/>
      <c r="R67" s="909"/>
    </row>
    <row r="68" spans="1:18" s="911" customFormat="1">
      <c r="A68" s="917" t="s">
        <v>365</v>
      </c>
      <c r="B68" s="917" t="s">
        <v>1569</v>
      </c>
      <c r="C68" s="917" t="s">
        <v>1589</v>
      </c>
      <c r="D68" s="917" t="s">
        <v>1590</v>
      </c>
      <c r="E68" s="912">
        <v>2013</v>
      </c>
      <c r="F68" s="918" t="s">
        <v>1591</v>
      </c>
      <c r="G68" s="1074" t="s">
        <v>1688</v>
      </c>
      <c r="H68" s="920" t="s">
        <v>250</v>
      </c>
      <c r="I68" s="921" t="s">
        <v>41</v>
      </c>
      <c r="J68" s="915">
        <v>0.1966735727440147</v>
      </c>
      <c r="K68" s="916">
        <v>0.1966735727440147</v>
      </c>
      <c r="L68" s="902"/>
      <c r="P68" s="909"/>
      <c r="Q68" s="910"/>
      <c r="R68" s="909"/>
    </row>
    <row r="69" spans="1:18" s="911" customFormat="1">
      <c r="A69" s="917" t="s">
        <v>365</v>
      </c>
      <c r="B69" s="917" t="s">
        <v>1569</v>
      </c>
      <c r="C69" s="917" t="s">
        <v>1589</v>
      </c>
      <c r="D69" s="917" t="s">
        <v>1594</v>
      </c>
      <c r="E69" s="912">
        <v>2013</v>
      </c>
      <c r="F69" s="918" t="s">
        <v>1591</v>
      </c>
      <c r="G69" s="1074" t="s">
        <v>1688</v>
      </c>
      <c r="H69" s="920" t="s">
        <v>250</v>
      </c>
      <c r="I69" s="921" t="s">
        <v>41</v>
      </c>
      <c r="J69" s="915">
        <v>0.18209023941068139</v>
      </c>
      <c r="K69" s="916">
        <v>0.18209023941068139</v>
      </c>
      <c r="L69" s="902"/>
      <c r="P69" s="909"/>
      <c r="Q69" s="910"/>
      <c r="R69" s="909"/>
    </row>
    <row r="70" spans="1:18" s="911" customFormat="1">
      <c r="A70" s="917" t="s">
        <v>365</v>
      </c>
      <c r="B70" s="917" t="s">
        <v>1569</v>
      </c>
      <c r="C70" s="917" t="s">
        <v>56</v>
      </c>
      <c r="D70" s="917" t="s">
        <v>1595</v>
      </c>
      <c r="E70" s="912">
        <v>2013</v>
      </c>
      <c r="F70" s="918" t="s">
        <v>1591</v>
      </c>
      <c r="G70" s="1074" t="s">
        <v>1688</v>
      </c>
      <c r="H70" s="920" t="s">
        <v>250</v>
      </c>
      <c r="I70" s="921" t="s">
        <v>41</v>
      </c>
      <c r="J70" s="915">
        <v>0.21125690607734804</v>
      </c>
      <c r="K70" s="916">
        <v>0.21125690607734804</v>
      </c>
      <c r="L70" s="902"/>
      <c r="P70" s="909"/>
      <c r="Q70" s="910"/>
      <c r="R70" s="909"/>
    </row>
    <row r="71" spans="1:18" s="911" customFormat="1">
      <c r="A71" s="917" t="s">
        <v>365</v>
      </c>
      <c r="B71" s="917" t="s">
        <v>1569</v>
      </c>
      <c r="C71" s="917" t="s">
        <v>1589</v>
      </c>
      <c r="D71" s="917" t="s">
        <v>1596</v>
      </c>
      <c r="E71" s="912">
        <v>2013</v>
      </c>
      <c r="F71" s="918" t="s">
        <v>1591</v>
      </c>
      <c r="G71" s="1074" t="s">
        <v>1688</v>
      </c>
      <c r="H71" s="920" t="s">
        <v>250</v>
      </c>
      <c r="I71" s="921" t="s">
        <v>41</v>
      </c>
      <c r="J71" s="915">
        <v>0.1966735727440147</v>
      </c>
      <c r="K71" s="916">
        <v>0.1966735727440147</v>
      </c>
      <c r="L71" s="902"/>
      <c r="P71" s="909"/>
      <c r="Q71" s="910"/>
      <c r="R71" s="909"/>
    </row>
    <row r="72" spans="1:18" s="911" customFormat="1">
      <c r="A72" s="917" t="s">
        <v>365</v>
      </c>
      <c r="B72" s="917" t="s">
        <v>1569</v>
      </c>
      <c r="C72" s="917" t="s">
        <v>1589</v>
      </c>
      <c r="D72" s="917" t="s">
        <v>1597</v>
      </c>
      <c r="E72" s="912">
        <v>2013</v>
      </c>
      <c r="F72" s="918" t="s">
        <v>1591</v>
      </c>
      <c r="G72" s="1074" t="s">
        <v>1688</v>
      </c>
      <c r="H72" s="920" t="s">
        <v>250</v>
      </c>
      <c r="I72" s="921" t="s">
        <v>41</v>
      </c>
      <c r="J72" s="915">
        <v>0.1966735727440147</v>
      </c>
      <c r="K72" s="916">
        <v>0.1966735727440147</v>
      </c>
      <c r="L72" s="902"/>
      <c r="P72" s="909"/>
      <c r="Q72" s="910"/>
      <c r="R72" s="909"/>
    </row>
    <row r="73" spans="1:18" s="911" customFormat="1">
      <c r="A73" s="917" t="s">
        <v>365</v>
      </c>
      <c r="B73" s="917" t="s">
        <v>1569</v>
      </c>
      <c r="C73" s="917" t="s">
        <v>56</v>
      </c>
      <c r="D73" s="917" t="s">
        <v>60</v>
      </c>
      <c r="E73" s="912">
        <v>2013</v>
      </c>
      <c r="F73" s="918" t="s">
        <v>1591</v>
      </c>
      <c r="G73" s="1074" t="s">
        <v>1688</v>
      </c>
      <c r="H73" s="920" t="s">
        <v>250</v>
      </c>
      <c r="I73" s="921" t="s">
        <v>41</v>
      </c>
      <c r="J73" s="915">
        <v>0.21125690607734804</v>
      </c>
      <c r="K73" s="916">
        <v>0.21125690607734804</v>
      </c>
      <c r="L73" s="902"/>
      <c r="P73" s="909"/>
      <c r="Q73" s="910"/>
      <c r="R73" s="909"/>
    </row>
    <row r="74" spans="1:18" s="911" customFormat="1">
      <c r="A74" s="917" t="s">
        <v>365</v>
      </c>
      <c r="B74" s="917" t="s">
        <v>1569</v>
      </c>
      <c r="C74" s="917" t="s">
        <v>1589</v>
      </c>
      <c r="D74" s="917" t="s">
        <v>1598</v>
      </c>
      <c r="E74" s="912">
        <v>2013</v>
      </c>
      <c r="F74" s="918" t="s">
        <v>1591</v>
      </c>
      <c r="G74" s="1074" t="s">
        <v>1688</v>
      </c>
      <c r="H74" s="920" t="s">
        <v>250</v>
      </c>
      <c r="I74" s="921" t="s">
        <v>41</v>
      </c>
      <c r="J74" s="915">
        <v>0.1966735727440147</v>
      </c>
      <c r="K74" s="916">
        <v>0.1966735727440147</v>
      </c>
      <c r="L74" s="902"/>
      <c r="P74" s="909"/>
      <c r="Q74" s="910"/>
      <c r="R74" s="909"/>
    </row>
    <row r="75" spans="1:18" s="911" customFormat="1">
      <c r="A75" s="917" t="s">
        <v>365</v>
      </c>
      <c r="B75" s="917" t="s">
        <v>1569</v>
      </c>
      <c r="C75" s="917" t="s">
        <v>1599</v>
      </c>
      <c r="D75" s="917" t="s">
        <v>1600</v>
      </c>
      <c r="E75" s="912">
        <v>2013</v>
      </c>
      <c r="F75" s="918" t="s">
        <v>1591</v>
      </c>
      <c r="G75" s="1074" t="s">
        <v>1688</v>
      </c>
      <c r="H75" s="920" t="s">
        <v>250</v>
      </c>
      <c r="I75" s="921" t="s">
        <v>41</v>
      </c>
      <c r="J75" s="915">
        <v>0.1966735727440147</v>
      </c>
      <c r="K75" s="916">
        <v>0.1966735727440147</v>
      </c>
      <c r="L75" s="902"/>
      <c r="P75" s="909"/>
      <c r="Q75" s="910"/>
      <c r="R75" s="909"/>
    </row>
    <row r="76" spans="1:18" s="911" customFormat="1">
      <c r="A76" s="917" t="s">
        <v>365</v>
      </c>
      <c r="B76" s="917" t="s">
        <v>1569</v>
      </c>
      <c r="C76" s="917" t="s">
        <v>56</v>
      </c>
      <c r="D76" s="917" t="s">
        <v>57</v>
      </c>
      <c r="E76" s="912">
        <v>2013</v>
      </c>
      <c r="F76" s="918" t="s">
        <v>58</v>
      </c>
      <c r="G76" s="1074" t="s">
        <v>1688</v>
      </c>
      <c r="H76" s="920" t="s">
        <v>250</v>
      </c>
      <c r="I76" s="921" t="s">
        <v>41</v>
      </c>
      <c r="J76" s="915">
        <v>1</v>
      </c>
      <c r="K76" s="916">
        <v>1</v>
      </c>
      <c r="L76" s="902"/>
      <c r="P76" s="909"/>
      <c r="Q76" s="910"/>
      <c r="R76" s="909"/>
    </row>
    <row r="77" spans="1:18" s="911" customFormat="1">
      <c r="A77" s="917" t="s">
        <v>365</v>
      </c>
      <c r="B77" s="917" t="s">
        <v>1569</v>
      </c>
      <c r="C77" s="917" t="s">
        <v>1599</v>
      </c>
      <c r="D77" s="917" t="s">
        <v>1601</v>
      </c>
      <c r="E77" s="912">
        <v>2013</v>
      </c>
      <c r="F77" s="918" t="s">
        <v>1591</v>
      </c>
      <c r="G77" s="1074" t="s">
        <v>1688</v>
      </c>
      <c r="H77" s="920" t="s">
        <v>250</v>
      </c>
      <c r="I77" s="921" t="s">
        <v>41</v>
      </c>
      <c r="J77" s="915">
        <v>0.1966735727440147</v>
      </c>
      <c r="K77" s="916">
        <v>0.1966735727440147</v>
      </c>
      <c r="L77" s="902"/>
      <c r="P77" s="909"/>
      <c r="Q77" s="910"/>
      <c r="R77" s="909"/>
    </row>
    <row r="78" spans="1:18" s="911" customFormat="1">
      <c r="A78" s="917" t="s">
        <v>365</v>
      </c>
      <c r="B78" s="917" t="s">
        <v>1569</v>
      </c>
      <c r="C78" s="917" t="s">
        <v>1599</v>
      </c>
      <c r="D78" s="917" t="s">
        <v>1602</v>
      </c>
      <c r="E78" s="912">
        <v>2013</v>
      </c>
      <c r="F78" s="918" t="s">
        <v>1591</v>
      </c>
      <c r="G78" s="1074" t="s">
        <v>1688</v>
      </c>
      <c r="H78" s="920" t="s">
        <v>250</v>
      </c>
      <c r="I78" s="921" t="s">
        <v>41</v>
      </c>
      <c r="J78" s="915">
        <v>0.1966735727440147</v>
      </c>
      <c r="K78" s="916">
        <v>0.1966735727440147</v>
      </c>
      <c r="L78" s="902"/>
      <c r="P78" s="909"/>
      <c r="Q78" s="910"/>
      <c r="R78" s="909"/>
    </row>
    <row r="79" spans="1:18" s="911" customFormat="1">
      <c r="A79" s="917" t="s">
        <v>365</v>
      </c>
      <c r="B79" s="917" t="s">
        <v>1569</v>
      </c>
      <c r="C79" s="917" t="s">
        <v>1589</v>
      </c>
      <c r="D79" s="917" t="s">
        <v>200</v>
      </c>
      <c r="E79" s="912">
        <v>2013</v>
      </c>
      <c r="F79" s="918" t="s">
        <v>1591</v>
      </c>
      <c r="G79" s="1074" t="s">
        <v>1688</v>
      </c>
      <c r="H79" s="920" t="s">
        <v>250</v>
      </c>
      <c r="I79" s="921" t="s">
        <v>41</v>
      </c>
      <c r="J79" s="915">
        <v>0.1966735727440147</v>
      </c>
      <c r="K79" s="916">
        <v>0.1966735727440147</v>
      </c>
      <c r="L79" s="902"/>
      <c r="P79" s="909"/>
      <c r="Q79" s="910"/>
      <c r="R79" s="909"/>
    </row>
    <row r="80" spans="1:18" s="911" customFormat="1">
      <c r="A80" s="917" t="s">
        <v>365</v>
      </c>
      <c r="B80" s="917" t="s">
        <v>1569</v>
      </c>
      <c r="C80" s="917" t="s">
        <v>56</v>
      </c>
      <c r="D80" s="917" t="s">
        <v>1603</v>
      </c>
      <c r="E80" s="912">
        <v>2013</v>
      </c>
      <c r="F80" s="918" t="s">
        <v>1591</v>
      </c>
      <c r="G80" s="1074" t="s">
        <v>1688</v>
      </c>
      <c r="H80" s="920" t="s">
        <v>250</v>
      </c>
      <c r="I80" s="921" t="s">
        <v>41</v>
      </c>
      <c r="J80" s="915">
        <v>0.21125690607734804</v>
      </c>
      <c r="K80" s="916">
        <v>0.21125690607734804</v>
      </c>
      <c r="L80" s="902"/>
      <c r="P80" s="909"/>
      <c r="Q80" s="910"/>
      <c r="R80" s="909"/>
    </row>
    <row r="81" spans="1:18" s="911" customFormat="1">
      <c r="A81" s="917" t="s">
        <v>365</v>
      </c>
      <c r="B81" s="917" t="s">
        <v>1569</v>
      </c>
      <c r="C81" s="917" t="s">
        <v>1589</v>
      </c>
      <c r="D81" s="917" t="s">
        <v>1604</v>
      </c>
      <c r="E81" s="912">
        <v>2013</v>
      </c>
      <c r="F81" s="918" t="s">
        <v>1591</v>
      </c>
      <c r="G81" s="1074" t="s">
        <v>1688</v>
      </c>
      <c r="H81" s="920" t="s">
        <v>250</v>
      </c>
      <c r="I81" s="921" t="s">
        <v>41</v>
      </c>
      <c r="J81" s="915">
        <v>0.21125690607734804</v>
      </c>
      <c r="K81" s="916">
        <v>0.21125690607734804</v>
      </c>
      <c r="L81" s="902"/>
      <c r="P81" s="909"/>
      <c r="Q81" s="910"/>
      <c r="R81" s="909"/>
    </row>
    <row r="82" spans="1:18" s="911" customFormat="1">
      <c r="A82" s="917" t="s">
        <v>365</v>
      </c>
      <c r="B82" s="917" t="s">
        <v>1569</v>
      </c>
      <c r="C82" s="917" t="s">
        <v>1589</v>
      </c>
      <c r="D82" s="917" t="s">
        <v>1605</v>
      </c>
      <c r="E82" s="912">
        <v>2013</v>
      </c>
      <c r="F82" s="918" t="s">
        <v>1591</v>
      </c>
      <c r="G82" s="1074" t="s">
        <v>1688</v>
      </c>
      <c r="H82" s="920" t="s">
        <v>250</v>
      </c>
      <c r="I82" s="921" t="s">
        <v>41</v>
      </c>
      <c r="J82" s="915">
        <v>0.21125690607734804</v>
      </c>
      <c r="K82" s="916">
        <v>0.21125690607734804</v>
      </c>
      <c r="L82" s="902"/>
      <c r="P82" s="909"/>
      <c r="Q82" s="910"/>
      <c r="R82" s="909"/>
    </row>
    <row r="83" spans="1:18" s="911" customFormat="1">
      <c r="A83" s="917" t="s">
        <v>365</v>
      </c>
      <c r="B83" s="917" t="s">
        <v>1569</v>
      </c>
      <c r="C83" s="917" t="s">
        <v>1691</v>
      </c>
      <c r="D83" s="917" t="s">
        <v>1692</v>
      </c>
      <c r="E83" s="912">
        <v>2013</v>
      </c>
      <c r="F83" s="918" t="s">
        <v>1591</v>
      </c>
      <c r="G83" s="1074" t="s">
        <v>1688</v>
      </c>
      <c r="H83" s="920" t="s">
        <v>250</v>
      </c>
      <c r="I83" s="921" t="s">
        <v>41</v>
      </c>
      <c r="J83" s="915">
        <v>9.3393186003683237E-2</v>
      </c>
      <c r="K83" s="916">
        <v>9.3393186003683237E-2</v>
      </c>
      <c r="L83" s="902"/>
      <c r="P83" s="909"/>
      <c r="Q83" s="910"/>
      <c r="R83" s="909"/>
    </row>
    <row r="84" spans="1:18" s="911" customFormat="1" ht="25.5">
      <c r="A84" s="917" t="s">
        <v>365</v>
      </c>
      <c r="B84" s="917" t="s">
        <v>1569</v>
      </c>
      <c r="C84" s="917" t="s">
        <v>1589</v>
      </c>
      <c r="D84" s="917" t="s">
        <v>1590</v>
      </c>
      <c r="E84" s="912">
        <v>2013</v>
      </c>
      <c r="F84" s="918" t="s">
        <v>1591</v>
      </c>
      <c r="G84" s="919" t="s">
        <v>1592</v>
      </c>
      <c r="H84" s="920" t="s">
        <v>259</v>
      </c>
      <c r="I84" s="921" t="s">
        <v>41</v>
      </c>
      <c r="J84" s="915">
        <v>0.13333333333333333</v>
      </c>
      <c r="K84" s="916">
        <v>0.13333333333333333</v>
      </c>
      <c r="L84" s="902"/>
      <c r="P84" s="909"/>
      <c r="Q84" s="910"/>
      <c r="R84" s="909"/>
    </row>
    <row r="85" spans="1:18" s="911" customFormat="1" ht="25.5">
      <c r="A85" s="917" t="s">
        <v>365</v>
      </c>
      <c r="B85" s="917" t="s">
        <v>1569</v>
      </c>
      <c r="C85" s="917" t="s">
        <v>1589</v>
      </c>
      <c r="D85" s="917" t="s">
        <v>1594</v>
      </c>
      <c r="E85" s="912">
        <v>2013</v>
      </c>
      <c r="F85" s="918" t="s">
        <v>1591</v>
      </c>
      <c r="G85" s="919" t="s">
        <v>1592</v>
      </c>
      <c r="H85" s="920" t="s">
        <v>259</v>
      </c>
      <c r="I85" s="921" t="s">
        <v>41</v>
      </c>
      <c r="J85" s="915">
        <v>0.13333333333333333</v>
      </c>
      <c r="K85" s="916">
        <v>0.13333333333333333</v>
      </c>
      <c r="L85" s="902"/>
      <c r="P85" s="909"/>
      <c r="Q85" s="910"/>
      <c r="R85" s="909"/>
    </row>
    <row r="86" spans="1:18" s="911" customFormat="1" ht="25.5">
      <c r="A86" s="917" t="s">
        <v>365</v>
      </c>
      <c r="B86" s="917" t="s">
        <v>1569</v>
      </c>
      <c r="C86" s="917" t="s">
        <v>56</v>
      </c>
      <c r="D86" s="917" t="s">
        <v>1595</v>
      </c>
      <c r="E86" s="912">
        <v>2013</v>
      </c>
      <c r="F86" s="918" t="s">
        <v>1591</v>
      </c>
      <c r="G86" s="919" t="s">
        <v>1592</v>
      </c>
      <c r="H86" s="920" t="s">
        <v>259</v>
      </c>
      <c r="I86" s="921" t="s">
        <v>41</v>
      </c>
      <c r="J86" s="915">
        <v>0.13333333333333333</v>
      </c>
      <c r="K86" s="916">
        <v>0.13333333333333333</v>
      </c>
      <c r="L86" s="902"/>
      <c r="P86" s="909"/>
      <c r="Q86" s="910"/>
      <c r="R86" s="909"/>
    </row>
    <row r="87" spans="1:18" s="911" customFormat="1" ht="25.5">
      <c r="A87" s="917" t="s">
        <v>365</v>
      </c>
      <c r="B87" s="917" t="s">
        <v>1569</v>
      </c>
      <c r="C87" s="917" t="s">
        <v>1589</v>
      </c>
      <c r="D87" s="917" t="s">
        <v>1596</v>
      </c>
      <c r="E87" s="912">
        <v>2013</v>
      </c>
      <c r="F87" s="918" t="s">
        <v>1591</v>
      </c>
      <c r="G87" s="919" t="s">
        <v>1592</v>
      </c>
      <c r="H87" s="920" t="s">
        <v>259</v>
      </c>
      <c r="I87" s="921" t="s">
        <v>41</v>
      </c>
      <c r="J87" s="915">
        <v>0.13333333333333333</v>
      </c>
      <c r="K87" s="916">
        <v>0.13333333333333333</v>
      </c>
      <c r="L87" s="902"/>
      <c r="P87" s="909"/>
      <c r="Q87" s="910"/>
      <c r="R87" s="909"/>
    </row>
    <row r="88" spans="1:18" s="911" customFormat="1" ht="25.5">
      <c r="A88" s="917" t="s">
        <v>365</v>
      </c>
      <c r="B88" s="917" t="s">
        <v>1569</v>
      </c>
      <c r="C88" s="917" t="s">
        <v>1589</v>
      </c>
      <c r="D88" s="917" t="s">
        <v>1597</v>
      </c>
      <c r="E88" s="912">
        <v>2013</v>
      </c>
      <c r="F88" s="918" t="s">
        <v>1591</v>
      </c>
      <c r="G88" s="919" t="s">
        <v>1592</v>
      </c>
      <c r="H88" s="920" t="s">
        <v>259</v>
      </c>
      <c r="I88" s="921" t="s">
        <v>41</v>
      </c>
      <c r="J88" s="915">
        <v>0.13333333333333333</v>
      </c>
      <c r="K88" s="916">
        <v>0.13333333333333333</v>
      </c>
      <c r="L88" s="902"/>
      <c r="P88" s="909"/>
      <c r="Q88" s="910"/>
      <c r="R88" s="909"/>
    </row>
    <row r="89" spans="1:18" s="911" customFormat="1" ht="25.5">
      <c r="A89" s="917" t="s">
        <v>365</v>
      </c>
      <c r="B89" s="917" t="s">
        <v>1569</v>
      </c>
      <c r="C89" s="917" t="s">
        <v>56</v>
      </c>
      <c r="D89" s="917" t="s">
        <v>60</v>
      </c>
      <c r="E89" s="912">
        <v>2013</v>
      </c>
      <c r="F89" s="918" t="s">
        <v>1591</v>
      </c>
      <c r="G89" s="919" t="s">
        <v>1592</v>
      </c>
      <c r="H89" s="920" t="s">
        <v>259</v>
      </c>
      <c r="I89" s="921" t="s">
        <v>41</v>
      </c>
      <c r="J89" s="915">
        <v>0.13333333333333333</v>
      </c>
      <c r="K89" s="916">
        <v>0.13333333333333333</v>
      </c>
      <c r="L89" s="902"/>
      <c r="P89" s="909"/>
      <c r="Q89" s="910"/>
      <c r="R89" s="909"/>
    </row>
    <row r="90" spans="1:18" s="911" customFormat="1" ht="25.5">
      <c r="A90" s="917" t="s">
        <v>365</v>
      </c>
      <c r="B90" s="917" t="s">
        <v>1569</v>
      </c>
      <c r="C90" s="917" t="s">
        <v>1589</v>
      </c>
      <c r="D90" s="917" t="s">
        <v>1598</v>
      </c>
      <c r="E90" s="912">
        <v>2013</v>
      </c>
      <c r="F90" s="918" t="s">
        <v>1591</v>
      </c>
      <c r="G90" s="919" t="s">
        <v>1592</v>
      </c>
      <c r="H90" s="920" t="s">
        <v>259</v>
      </c>
      <c r="I90" s="921" t="s">
        <v>41</v>
      </c>
      <c r="J90" s="915">
        <v>0.13333333333333333</v>
      </c>
      <c r="K90" s="916">
        <v>0.13333333333333333</v>
      </c>
      <c r="L90" s="902"/>
      <c r="P90" s="909"/>
      <c r="Q90" s="910"/>
      <c r="R90" s="909"/>
    </row>
    <row r="91" spans="1:18" s="911" customFormat="1" ht="25.5">
      <c r="A91" s="917" t="s">
        <v>365</v>
      </c>
      <c r="B91" s="917" t="s">
        <v>1569</v>
      </c>
      <c r="C91" s="917" t="s">
        <v>1599</v>
      </c>
      <c r="D91" s="917" t="s">
        <v>1600</v>
      </c>
      <c r="E91" s="912">
        <v>2013</v>
      </c>
      <c r="F91" s="918" t="s">
        <v>1591</v>
      </c>
      <c r="G91" s="919" t="s">
        <v>1592</v>
      </c>
      <c r="H91" s="920" t="s">
        <v>259</v>
      </c>
      <c r="I91" s="921" t="s">
        <v>41</v>
      </c>
      <c r="J91" s="915">
        <v>0.13333333333333333</v>
      </c>
      <c r="K91" s="916">
        <v>0.13333333333333333</v>
      </c>
      <c r="L91" s="902"/>
      <c r="P91" s="909"/>
      <c r="Q91" s="910"/>
      <c r="R91" s="909"/>
    </row>
    <row r="92" spans="1:18" s="911" customFormat="1" ht="25.5">
      <c r="A92" s="917" t="s">
        <v>365</v>
      </c>
      <c r="B92" s="917" t="s">
        <v>1569</v>
      </c>
      <c r="C92" s="917" t="s">
        <v>56</v>
      </c>
      <c r="D92" s="917" t="s">
        <v>57</v>
      </c>
      <c r="E92" s="912">
        <v>2013</v>
      </c>
      <c r="F92" s="918" t="s">
        <v>58</v>
      </c>
      <c r="G92" s="919" t="s">
        <v>1592</v>
      </c>
      <c r="H92" s="920" t="s">
        <v>259</v>
      </c>
      <c r="I92" s="921" t="s">
        <v>41</v>
      </c>
      <c r="J92" s="915">
        <v>1</v>
      </c>
      <c r="K92" s="916">
        <v>1</v>
      </c>
      <c r="L92" s="902"/>
      <c r="P92" s="909"/>
      <c r="Q92" s="910"/>
      <c r="R92" s="909"/>
    </row>
    <row r="93" spans="1:18" s="911" customFormat="1" ht="25.5">
      <c r="A93" s="917" t="s">
        <v>365</v>
      </c>
      <c r="B93" s="917" t="s">
        <v>1569</v>
      </c>
      <c r="C93" s="917" t="s">
        <v>1599</v>
      </c>
      <c r="D93" s="917" t="s">
        <v>1601</v>
      </c>
      <c r="E93" s="912">
        <v>2013</v>
      </c>
      <c r="F93" s="918" t="s">
        <v>1591</v>
      </c>
      <c r="G93" s="919" t="s">
        <v>1592</v>
      </c>
      <c r="H93" s="920" t="s">
        <v>259</v>
      </c>
      <c r="I93" s="921" t="s">
        <v>41</v>
      </c>
      <c r="J93" s="915">
        <v>0.13333333333333333</v>
      </c>
      <c r="K93" s="916">
        <v>0.13333333333333333</v>
      </c>
      <c r="L93" s="902"/>
      <c r="P93" s="909"/>
      <c r="Q93" s="910"/>
      <c r="R93" s="909"/>
    </row>
    <row r="94" spans="1:18" s="911" customFormat="1" ht="25.5">
      <c r="A94" s="917" t="s">
        <v>365</v>
      </c>
      <c r="B94" s="917" t="s">
        <v>1569</v>
      </c>
      <c r="C94" s="917" t="s">
        <v>1599</v>
      </c>
      <c r="D94" s="917" t="s">
        <v>1602</v>
      </c>
      <c r="E94" s="912">
        <v>2013</v>
      </c>
      <c r="F94" s="918" t="s">
        <v>1591</v>
      </c>
      <c r="G94" s="919" t="s">
        <v>1592</v>
      </c>
      <c r="H94" s="920" t="s">
        <v>259</v>
      </c>
      <c r="I94" s="921" t="s">
        <v>41</v>
      </c>
      <c r="J94" s="915">
        <v>0.13333333333333333</v>
      </c>
      <c r="K94" s="916">
        <v>0.13333333333333333</v>
      </c>
      <c r="L94" s="902"/>
      <c r="P94" s="909"/>
      <c r="Q94" s="910"/>
      <c r="R94" s="909"/>
    </row>
    <row r="95" spans="1:18" s="911" customFormat="1" ht="25.5">
      <c r="A95" s="917" t="s">
        <v>365</v>
      </c>
      <c r="B95" s="917" t="s">
        <v>1569</v>
      </c>
      <c r="C95" s="917" t="s">
        <v>1589</v>
      </c>
      <c r="D95" s="917" t="s">
        <v>200</v>
      </c>
      <c r="E95" s="912">
        <v>2013</v>
      </c>
      <c r="F95" s="918" t="s">
        <v>1591</v>
      </c>
      <c r="G95" s="919" t="s">
        <v>1592</v>
      </c>
      <c r="H95" s="920" t="s">
        <v>259</v>
      </c>
      <c r="I95" s="921" t="s">
        <v>41</v>
      </c>
      <c r="J95" s="915">
        <v>0.13333333333333333</v>
      </c>
      <c r="K95" s="916">
        <v>0.13333333333333333</v>
      </c>
      <c r="L95" s="902"/>
      <c r="P95" s="909"/>
      <c r="Q95" s="910"/>
      <c r="R95" s="909"/>
    </row>
    <row r="96" spans="1:18" s="911" customFormat="1" ht="25.5">
      <c r="A96" s="917" t="s">
        <v>365</v>
      </c>
      <c r="B96" s="917" t="s">
        <v>1569</v>
      </c>
      <c r="C96" s="917" t="s">
        <v>56</v>
      </c>
      <c r="D96" s="917" t="s">
        <v>1603</v>
      </c>
      <c r="E96" s="912">
        <v>2013</v>
      </c>
      <c r="F96" s="918" t="s">
        <v>1591</v>
      </c>
      <c r="G96" s="919" t="s">
        <v>1592</v>
      </c>
      <c r="H96" s="920" t="s">
        <v>259</v>
      </c>
      <c r="I96" s="921" t="s">
        <v>41</v>
      </c>
      <c r="J96" s="915">
        <v>0.13333333333333333</v>
      </c>
      <c r="K96" s="916">
        <v>0.13333333333333333</v>
      </c>
      <c r="L96" s="902"/>
      <c r="P96" s="909"/>
      <c r="Q96" s="910"/>
      <c r="R96" s="909"/>
    </row>
    <row r="97" spans="1:18" s="911" customFormat="1" ht="25.5">
      <c r="A97" s="917" t="s">
        <v>365</v>
      </c>
      <c r="B97" s="917" t="s">
        <v>1569</v>
      </c>
      <c r="C97" s="917" t="s">
        <v>1589</v>
      </c>
      <c r="D97" s="917" t="s">
        <v>1604</v>
      </c>
      <c r="E97" s="912">
        <v>2013</v>
      </c>
      <c r="F97" s="918" t="s">
        <v>1591</v>
      </c>
      <c r="G97" s="919" t="s">
        <v>1592</v>
      </c>
      <c r="H97" s="920" t="s">
        <v>259</v>
      </c>
      <c r="I97" s="921" t="s">
        <v>41</v>
      </c>
      <c r="J97" s="915">
        <v>0.13333333333333333</v>
      </c>
      <c r="K97" s="916">
        <v>0.13333333333333333</v>
      </c>
      <c r="L97" s="902"/>
      <c r="P97" s="909"/>
      <c r="Q97" s="910"/>
      <c r="R97" s="909"/>
    </row>
    <row r="98" spans="1:18" s="911" customFormat="1" ht="25.5">
      <c r="A98" s="917" t="s">
        <v>365</v>
      </c>
      <c r="B98" s="917" t="s">
        <v>1569</v>
      </c>
      <c r="C98" s="917" t="s">
        <v>1589</v>
      </c>
      <c r="D98" s="917" t="s">
        <v>1605</v>
      </c>
      <c r="E98" s="912">
        <v>2013</v>
      </c>
      <c r="F98" s="918" t="s">
        <v>1591</v>
      </c>
      <c r="G98" s="919" t="s">
        <v>1592</v>
      </c>
      <c r="H98" s="920" t="s">
        <v>259</v>
      </c>
      <c r="I98" s="921" t="s">
        <v>41</v>
      </c>
      <c r="J98" s="915">
        <v>0.13333333333333333</v>
      </c>
      <c r="K98" s="916">
        <v>0.13333333333333333</v>
      </c>
      <c r="L98" s="902"/>
      <c r="P98" s="909"/>
      <c r="Q98" s="910"/>
      <c r="R98" s="909"/>
    </row>
    <row r="99" spans="1:18" s="911" customFormat="1" ht="25.5">
      <c r="A99" s="917" t="s">
        <v>365</v>
      </c>
      <c r="B99" s="917" t="s">
        <v>1569</v>
      </c>
      <c r="C99" s="917" t="s">
        <v>1691</v>
      </c>
      <c r="D99" s="917" t="s">
        <v>1692</v>
      </c>
      <c r="E99" s="912">
        <v>2013</v>
      </c>
      <c r="F99" s="918" t="s">
        <v>1591</v>
      </c>
      <c r="G99" s="1074" t="s">
        <v>1592</v>
      </c>
      <c r="H99" s="920" t="s">
        <v>259</v>
      </c>
      <c r="I99" s="921" t="s">
        <v>41</v>
      </c>
      <c r="J99" s="915">
        <v>0.13333333333333333</v>
      </c>
      <c r="K99" s="916">
        <v>0.13333333333333333</v>
      </c>
      <c r="L99" s="902"/>
      <c r="P99" s="909"/>
      <c r="Q99" s="910"/>
      <c r="R99" s="909"/>
    </row>
    <row r="100" spans="1:18" s="911" customFormat="1" ht="25.5">
      <c r="A100" s="917" t="s">
        <v>365</v>
      </c>
      <c r="B100" s="917" t="s">
        <v>1569</v>
      </c>
      <c r="C100" s="917" t="s">
        <v>1589</v>
      </c>
      <c r="D100" s="917" t="s">
        <v>1590</v>
      </c>
      <c r="E100" s="912">
        <v>2013</v>
      </c>
      <c r="F100" s="918" t="s">
        <v>1593</v>
      </c>
      <c r="G100" s="919" t="s">
        <v>1592</v>
      </c>
      <c r="H100" s="920" t="s">
        <v>248</v>
      </c>
      <c r="I100" s="921" t="s">
        <v>42</v>
      </c>
      <c r="J100" s="915">
        <v>0.33333333333333326</v>
      </c>
      <c r="K100" s="916">
        <v>1</v>
      </c>
      <c r="L100" s="902"/>
      <c r="P100" s="909"/>
      <c r="Q100" s="910"/>
      <c r="R100" s="909"/>
    </row>
    <row r="101" spans="1:18" s="911" customFormat="1" ht="25.5">
      <c r="A101" s="917" t="s">
        <v>365</v>
      </c>
      <c r="B101" s="917" t="s">
        <v>1569</v>
      </c>
      <c r="C101" s="917" t="s">
        <v>1589</v>
      </c>
      <c r="D101" s="917" t="s">
        <v>1594</v>
      </c>
      <c r="E101" s="912">
        <v>2013</v>
      </c>
      <c r="F101" s="918" t="s">
        <v>1593</v>
      </c>
      <c r="G101" s="919" t="s">
        <v>1592</v>
      </c>
      <c r="H101" s="920" t="s">
        <v>248</v>
      </c>
      <c r="I101" s="921" t="s">
        <v>42</v>
      </c>
      <c r="J101" s="915">
        <v>0.33333333333333326</v>
      </c>
      <c r="K101" s="916">
        <v>1</v>
      </c>
      <c r="L101" s="902"/>
      <c r="P101" s="909"/>
      <c r="Q101" s="910"/>
      <c r="R101" s="909"/>
    </row>
    <row r="102" spans="1:18" s="911" customFormat="1" ht="25.5">
      <c r="A102" s="917" t="s">
        <v>365</v>
      </c>
      <c r="B102" s="917" t="s">
        <v>1569</v>
      </c>
      <c r="C102" s="917" t="s">
        <v>56</v>
      </c>
      <c r="D102" s="917" t="s">
        <v>1595</v>
      </c>
      <c r="E102" s="912">
        <v>2013</v>
      </c>
      <c r="F102" s="918" t="s">
        <v>1593</v>
      </c>
      <c r="G102" s="919" t="s">
        <v>1592</v>
      </c>
      <c r="H102" s="920" t="s">
        <v>248</v>
      </c>
      <c r="I102" s="921" t="s">
        <v>42</v>
      </c>
      <c r="J102" s="915">
        <v>0.33333333333333326</v>
      </c>
      <c r="K102" s="916">
        <v>1</v>
      </c>
      <c r="L102" s="902"/>
      <c r="P102" s="909"/>
      <c r="Q102" s="910"/>
      <c r="R102" s="909"/>
    </row>
    <row r="103" spans="1:18" s="911" customFormat="1" ht="25.5">
      <c r="A103" s="917" t="s">
        <v>365</v>
      </c>
      <c r="B103" s="917" t="s">
        <v>1569</v>
      </c>
      <c r="C103" s="917" t="s">
        <v>1589</v>
      </c>
      <c r="D103" s="917" t="s">
        <v>1596</v>
      </c>
      <c r="E103" s="912">
        <v>2013</v>
      </c>
      <c r="F103" s="918" t="s">
        <v>1593</v>
      </c>
      <c r="G103" s="919" t="s">
        <v>1592</v>
      </c>
      <c r="H103" s="920" t="s">
        <v>248</v>
      </c>
      <c r="I103" s="921" t="s">
        <v>42</v>
      </c>
      <c r="J103" s="915">
        <v>0.33333333333333326</v>
      </c>
      <c r="K103" s="916">
        <v>1</v>
      </c>
      <c r="L103" s="902"/>
      <c r="P103" s="909"/>
      <c r="Q103" s="910"/>
      <c r="R103" s="909"/>
    </row>
    <row r="104" spans="1:18" s="911" customFormat="1" ht="25.5">
      <c r="A104" s="917" t="s">
        <v>365</v>
      </c>
      <c r="B104" s="917" t="s">
        <v>1569</v>
      </c>
      <c r="C104" s="917" t="s">
        <v>1589</v>
      </c>
      <c r="D104" s="917" t="s">
        <v>1597</v>
      </c>
      <c r="E104" s="912">
        <v>2013</v>
      </c>
      <c r="F104" s="918" t="s">
        <v>1593</v>
      </c>
      <c r="G104" s="919" t="s">
        <v>1592</v>
      </c>
      <c r="H104" s="920" t="s">
        <v>248</v>
      </c>
      <c r="I104" s="921" t="s">
        <v>42</v>
      </c>
      <c r="J104" s="915">
        <v>0.33333333333333326</v>
      </c>
      <c r="K104" s="916">
        <v>1</v>
      </c>
      <c r="L104" s="902"/>
      <c r="P104" s="909"/>
      <c r="Q104" s="910"/>
      <c r="R104" s="909"/>
    </row>
    <row r="105" spans="1:18" s="911" customFormat="1" ht="25.5">
      <c r="A105" s="917" t="s">
        <v>365</v>
      </c>
      <c r="B105" s="917" t="s">
        <v>1569</v>
      </c>
      <c r="C105" s="917" t="s">
        <v>56</v>
      </c>
      <c r="D105" s="917" t="s">
        <v>60</v>
      </c>
      <c r="E105" s="912">
        <v>2013</v>
      </c>
      <c r="F105" s="918" t="s">
        <v>1593</v>
      </c>
      <c r="G105" s="919" t="s">
        <v>1592</v>
      </c>
      <c r="H105" s="920" t="s">
        <v>248</v>
      </c>
      <c r="I105" s="921" t="s">
        <v>42</v>
      </c>
      <c r="J105" s="915">
        <v>0.33333333333333326</v>
      </c>
      <c r="K105" s="916">
        <v>1</v>
      </c>
      <c r="L105" s="902"/>
      <c r="P105" s="909"/>
      <c r="Q105" s="910"/>
      <c r="R105" s="909"/>
    </row>
    <row r="106" spans="1:18" s="911" customFormat="1" ht="25.5">
      <c r="A106" s="917" t="s">
        <v>365</v>
      </c>
      <c r="B106" s="917" t="s">
        <v>1569</v>
      </c>
      <c r="C106" s="917" t="s">
        <v>1589</v>
      </c>
      <c r="D106" s="917" t="s">
        <v>1598</v>
      </c>
      <c r="E106" s="912">
        <v>2013</v>
      </c>
      <c r="F106" s="918" t="s">
        <v>1593</v>
      </c>
      <c r="G106" s="919" t="s">
        <v>1592</v>
      </c>
      <c r="H106" s="920" t="s">
        <v>248</v>
      </c>
      <c r="I106" s="921" t="s">
        <v>42</v>
      </c>
      <c r="J106" s="915">
        <v>0.33333333333333326</v>
      </c>
      <c r="K106" s="916">
        <v>1</v>
      </c>
      <c r="L106" s="902"/>
      <c r="P106" s="909"/>
      <c r="Q106" s="910"/>
      <c r="R106" s="909"/>
    </row>
    <row r="107" spans="1:18" s="911" customFormat="1" ht="25.5">
      <c r="A107" s="917" t="s">
        <v>365</v>
      </c>
      <c r="B107" s="917" t="s">
        <v>1569</v>
      </c>
      <c r="C107" s="917" t="s">
        <v>1599</v>
      </c>
      <c r="D107" s="917" t="s">
        <v>1600</v>
      </c>
      <c r="E107" s="912">
        <v>2013</v>
      </c>
      <c r="F107" s="918" t="s">
        <v>1593</v>
      </c>
      <c r="G107" s="919" t="s">
        <v>1592</v>
      </c>
      <c r="H107" s="920" t="s">
        <v>248</v>
      </c>
      <c r="I107" s="921" t="s">
        <v>42</v>
      </c>
      <c r="J107" s="915">
        <v>0.33333333333333326</v>
      </c>
      <c r="K107" s="916">
        <v>1</v>
      </c>
      <c r="L107" s="902"/>
      <c r="P107" s="909"/>
      <c r="Q107" s="910"/>
      <c r="R107" s="909"/>
    </row>
    <row r="108" spans="1:18" s="911" customFormat="1" ht="25.5">
      <c r="A108" s="917" t="s">
        <v>365</v>
      </c>
      <c r="B108" s="917" t="s">
        <v>1569</v>
      </c>
      <c r="C108" s="917" t="s">
        <v>56</v>
      </c>
      <c r="D108" s="917" t="s">
        <v>57</v>
      </c>
      <c r="E108" s="912">
        <v>2013</v>
      </c>
      <c r="F108" s="918" t="s">
        <v>58</v>
      </c>
      <c r="G108" s="919" t="s">
        <v>1592</v>
      </c>
      <c r="H108" s="920" t="s">
        <v>248</v>
      </c>
      <c r="I108" s="921" t="s">
        <v>41</v>
      </c>
      <c r="J108" s="915">
        <v>1</v>
      </c>
      <c r="K108" s="916">
        <v>1</v>
      </c>
      <c r="L108" s="902"/>
      <c r="P108" s="909"/>
      <c r="Q108" s="910"/>
      <c r="R108" s="909"/>
    </row>
    <row r="109" spans="1:18" s="911" customFormat="1" ht="25.5">
      <c r="A109" s="917" t="s">
        <v>365</v>
      </c>
      <c r="B109" s="917" t="s">
        <v>1569</v>
      </c>
      <c r="C109" s="917" t="s">
        <v>1599</v>
      </c>
      <c r="D109" s="917" t="s">
        <v>1601</v>
      </c>
      <c r="E109" s="912">
        <v>2013</v>
      </c>
      <c r="F109" s="918" t="s">
        <v>1593</v>
      </c>
      <c r="G109" s="919" t="s">
        <v>1592</v>
      </c>
      <c r="H109" s="920" t="s">
        <v>248</v>
      </c>
      <c r="I109" s="921" t="s">
        <v>42</v>
      </c>
      <c r="J109" s="915">
        <v>0.33333333333333326</v>
      </c>
      <c r="K109" s="916">
        <v>1</v>
      </c>
      <c r="L109" s="902"/>
      <c r="P109" s="909"/>
      <c r="Q109" s="910"/>
      <c r="R109" s="909"/>
    </row>
    <row r="110" spans="1:18" s="911" customFormat="1" ht="25.5">
      <c r="A110" s="917" t="s">
        <v>365</v>
      </c>
      <c r="B110" s="917" t="s">
        <v>1569</v>
      </c>
      <c r="C110" s="917" t="s">
        <v>1599</v>
      </c>
      <c r="D110" s="917" t="s">
        <v>1602</v>
      </c>
      <c r="E110" s="912">
        <v>2013</v>
      </c>
      <c r="F110" s="918" t="s">
        <v>1593</v>
      </c>
      <c r="G110" s="919" t="s">
        <v>1592</v>
      </c>
      <c r="H110" s="920" t="s">
        <v>248</v>
      </c>
      <c r="I110" s="921" t="s">
        <v>42</v>
      </c>
      <c r="J110" s="915">
        <v>0.33333333333333326</v>
      </c>
      <c r="K110" s="916">
        <v>1</v>
      </c>
      <c r="L110" s="902"/>
      <c r="P110" s="909"/>
      <c r="Q110" s="910"/>
      <c r="R110" s="909"/>
    </row>
    <row r="111" spans="1:18" s="911" customFormat="1" ht="25.5">
      <c r="A111" s="917" t="s">
        <v>365</v>
      </c>
      <c r="B111" s="917" t="s">
        <v>1569</v>
      </c>
      <c r="C111" s="917" t="s">
        <v>1589</v>
      </c>
      <c r="D111" s="917" t="s">
        <v>200</v>
      </c>
      <c r="E111" s="912">
        <v>2013</v>
      </c>
      <c r="F111" s="918" t="s">
        <v>1593</v>
      </c>
      <c r="G111" s="919" t="s">
        <v>1592</v>
      </c>
      <c r="H111" s="920" t="s">
        <v>248</v>
      </c>
      <c r="I111" s="921" t="s">
        <v>42</v>
      </c>
      <c r="J111" s="915">
        <v>0.33333333333333326</v>
      </c>
      <c r="K111" s="916">
        <v>1</v>
      </c>
      <c r="L111" s="902"/>
      <c r="P111" s="909"/>
      <c r="Q111" s="910"/>
      <c r="R111" s="909"/>
    </row>
    <row r="112" spans="1:18" s="911" customFormat="1" ht="25.5">
      <c r="A112" s="917" t="s">
        <v>365</v>
      </c>
      <c r="B112" s="917" t="s">
        <v>1569</v>
      </c>
      <c r="C112" s="917" t="s">
        <v>56</v>
      </c>
      <c r="D112" s="917" t="s">
        <v>1603</v>
      </c>
      <c r="E112" s="912">
        <v>2013</v>
      </c>
      <c r="F112" s="918" t="s">
        <v>1593</v>
      </c>
      <c r="G112" s="919" t="s">
        <v>1592</v>
      </c>
      <c r="H112" s="920" t="s">
        <v>248</v>
      </c>
      <c r="I112" s="921" t="s">
        <v>42</v>
      </c>
      <c r="J112" s="915">
        <v>0.33333333333333326</v>
      </c>
      <c r="K112" s="916">
        <v>1</v>
      </c>
      <c r="L112" s="902"/>
      <c r="P112" s="909"/>
      <c r="Q112" s="910"/>
      <c r="R112" s="909"/>
    </row>
    <row r="113" spans="1:18" s="911" customFormat="1" ht="25.5">
      <c r="A113" s="917" t="s">
        <v>365</v>
      </c>
      <c r="B113" s="917" t="s">
        <v>1569</v>
      </c>
      <c r="C113" s="917" t="s">
        <v>1589</v>
      </c>
      <c r="D113" s="917" t="s">
        <v>1604</v>
      </c>
      <c r="E113" s="912">
        <v>2013</v>
      </c>
      <c r="F113" s="918" t="s">
        <v>1593</v>
      </c>
      <c r="G113" s="919" t="s">
        <v>1592</v>
      </c>
      <c r="H113" s="920" t="s">
        <v>248</v>
      </c>
      <c r="I113" s="921" t="s">
        <v>42</v>
      </c>
      <c r="J113" s="915">
        <v>0.33333333333333326</v>
      </c>
      <c r="K113" s="916">
        <v>1</v>
      </c>
      <c r="L113" s="902"/>
      <c r="P113" s="909"/>
      <c r="Q113" s="910"/>
      <c r="R113" s="909"/>
    </row>
    <row r="114" spans="1:18" s="911" customFormat="1" ht="25.5">
      <c r="A114" s="917" t="s">
        <v>365</v>
      </c>
      <c r="B114" s="917" t="s">
        <v>1569</v>
      </c>
      <c r="C114" s="917" t="s">
        <v>1589</v>
      </c>
      <c r="D114" s="917" t="s">
        <v>1605</v>
      </c>
      <c r="E114" s="912">
        <v>2013</v>
      </c>
      <c r="F114" s="918" t="s">
        <v>1593</v>
      </c>
      <c r="G114" s="919" t="s">
        <v>1592</v>
      </c>
      <c r="H114" s="920" t="s">
        <v>248</v>
      </c>
      <c r="I114" s="921" t="s">
        <v>42</v>
      </c>
      <c r="J114" s="915">
        <v>0.33333333333333326</v>
      </c>
      <c r="K114" s="916">
        <v>1</v>
      </c>
      <c r="L114" s="902"/>
      <c r="P114" s="909"/>
      <c r="Q114" s="910"/>
      <c r="R114" s="909"/>
    </row>
    <row r="115" spans="1:18" s="911" customFormat="1" ht="25.5">
      <c r="A115" s="917" t="s">
        <v>365</v>
      </c>
      <c r="B115" s="917" t="s">
        <v>1569</v>
      </c>
      <c r="C115" s="917" t="s">
        <v>1691</v>
      </c>
      <c r="D115" s="917" t="s">
        <v>1692</v>
      </c>
      <c r="E115" s="912">
        <v>2013</v>
      </c>
      <c r="F115" s="918" t="s">
        <v>1593</v>
      </c>
      <c r="G115" s="1074" t="s">
        <v>1592</v>
      </c>
      <c r="H115" s="920" t="s">
        <v>248</v>
      </c>
      <c r="I115" s="921" t="s">
        <v>42</v>
      </c>
      <c r="J115" s="915">
        <v>0</v>
      </c>
      <c r="K115" s="916">
        <v>1</v>
      </c>
      <c r="L115" s="902"/>
      <c r="P115" s="909"/>
      <c r="Q115" s="910"/>
      <c r="R115" s="909"/>
    </row>
    <row r="116" spans="1:18" s="911" customFormat="1" ht="25.5">
      <c r="A116" s="917" t="s">
        <v>365</v>
      </c>
      <c r="B116" s="917" t="s">
        <v>1569</v>
      </c>
      <c r="C116" s="917" t="s">
        <v>1589</v>
      </c>
      <c r="D116" s="917" t="s">
        <v>1590</v>
      </c>
      <c r="E116" s="912">
        <v>2013</v>
      </c>
      <c r="F116" s="918" t="s">
        <v>1593</v>
      </c>
      <c r="G116" s="919" t="s">
        <v>1592</v>
      </c>
      <c r="H116" s="920" t="s">
        <v>261</v>
      </c>
      <c r="I116" s="921" t="s">
        <v>42</v>
      </c>
      <c r="J116" s="915">
        <v>0.5</v>
      </c>
      <c r="K116" s="916">
        <v>1</v>
      </c>
      <c r="L116" s="902"/>
      <c r="P116" s="909"/>
      <c r="Q116" s="910"/>
      <c r="R116" s="909"/>
    </row>
    <row r="117" spans="1:18" s="911" customFormat="1" ht="25.5">
      <c r="A117" s="917" t="s">
        <v>365</v>
      </c>
      <c r="B117" s="917" t="s">
        <v>1569</v>
      </c>
      <c r="C117" s="917" t="s">
        <v>1589</v>
      </c>
      <c r="D117" s="917" t="s">
        <v>1594</v>
      </c>
      <c r="E117" s="912">
        <v>2013</v>
      </c>
      <c r="F117" s="918" t="s">
        <v>1593</v>
      </c>
      <c r="G117" s="919" t="s">
        <v>1592</v>
      </c>
      <c r="H117" s="920" t="s">
        <v>261</v>
      </c>
      <c r="I117" s="921" t="s">
        <v>42</v>
      </c>
      <c r="J117" s="915">
        <v>0.5</v>
      </c>
      <c r="K117" s="916">
        <v>1</v>
      </c>
      <c r="L117" s="902"/>
      <c r="P117" s="909"/>
      <c r="Q117" s="910"/>
      <c r="R117" s="909"/>
    </row>
    <row r="118" spans="1:18" s="911" customFormat="1" ht="25.5">
      <c r="A118" s="917" t="s">
        <v>365</v>
      </c>
      <c r="B118" s="917" t="s">
        <v>1569</v>
      </c>
      <c r="C118" s="917" t="s">
        <v>56</v>
      </c>
      <c r="D118" s="917" t="s">
        <v>1595</v>
      </c>
      <c r="E118" s="912">
        <v>2013</v>
      </c>
      <c r="F118" s="918" t="s">
        <v>1593</v>
      </c>
      <c r="G118" s="919" t="s">
        <v>1592</v>
      </c>
      <c r="H118" s="920" t="s">
        <v>261</v>
      </c>
      <c r="I118" s="921" t="s">
        <v>42</v>
      </c>
      <c r="J118" s="915">
        <v>0.5</v>
      </c>
      <c r="K118" s="916">
        <v>1</v>
      </c>
      <c r="L118" s="902"/>
      <c r="P118" s="909"/>
      <c r="Q118" s="910"/>
      <c r="R118" s="909"/>
    </row>
    <row r="119" spans="1:18" s="911" customFormat="1" ht="25.5">
      <c r="A119" s="917" t="s">
        <v>365</v>
      </c>
      <c r="B119" s="917" t="s">
        <v>1569</v>
      </c>
      <c r="C119" s="917" t="s">
        <v>1589</v>
      </c>
      <c r="D119" s="917" t="s">
        <v>1596</v>
      </c>
      <c r="E119" s="912">
        <v>2013</v>
      </c>
      <c r="F119" s="918" t="s">
        <v>1593</v>
      </c>
      <c r="G119" s="919" t="s">
        <v>1592</v>
      </c>
      <c r="H119" s="920" t="s">
        <v>261</v>
      </c>
      <c r="I119" s="921" t="s">
        <v>42</v>
      </c>
      <c r="J119" s="915">
        <v>0.5</v>
      </c>
      <c r="K119" s="916">
        <v>1</v>
      </c>
      <c r="L119" s="902"/>
      <c r="P119" s="909"/>
      <c r="Q119" s="910"/>
      <c r="R119" s="909"/>
    </row>
    <row r="120" spans="1:18" s="911" customFormat="1" ht="25.5">
      <c r="A120" s="917" t="s">
        <v>365</v>
      </c>
      <c r="B120" s="917" t="s">
        <v>1569</v>
      </c>
      <c r="C120" s="917" t="s">
        <v>1589</v>
      </c>
      <c r="D120" s="917" t="s">
        <v>1597</v>
      </c>
      <c r="E120" s="912">
        <v>2013</v>
      </c>
      <c r="F120" s="918" t="s">
        <v>1593</v>
      </c>
      <c r="G120" s="919" t="s">
        <v>1592</v>
      </c>
      <c r="H120" s="920" t="s">
        <v>261</v>
      </c>
      <c r="I120" s="921" t="s">
        <v>42</v>
      </c>
      <c r="J120" s="915">
        <v>0.5</v>
      </c>
      <c r="K120" s="916">
        <v>1</v>
      </c>
      <c r="L120" s="902"/>
      <c r="P120" s="909"/>
      <c r="Q120" s="910"/>
      <c r="R120" s="909"/>
    </row>
    <row r="121" spans="1:18" s="911" customFormat="1" ht="25.5">
      <c r="A121" s="917" t="s">
        <v>365</v>
      </c>
      <c r="B121" s="917" t="s">
        <v>1569</v>
      </c>
      <c r="C121" s="917" t="s">
        <v>56</v>
      </c>
      <c r="D121" s="917" t="s">
        <v>60</v>
      </c>
      <c r="E121" s="912">
        <v>2013</v>
      </c>
      <c r="F121" s="918" t="s">
        <v>1593</v>
      </c>
      <c r="G121" s="919" t="s">
        <v>1592</v>
      </c>
      <c r="H121" s="920" t="s">
        <v>261</v>
      </c>
      <c r="I121" s="921" t="s">
        <v>42</v>
      </c>
      <c r="J121" s="915">
        <v>0.5</v>
      </c>
      <c r="K121" s="916">
        <v>1</v>
      </c>
      <c r="L121" s="902"/>
      <c r="P121" s="909"/>
      <c r="Q121" s="910"/>
      <c r="R121" s="909"/>
    </row>
    <row r="122" spans="1:18" s="911" customFormat="1" ht="25.5">
      <c r="A122" s="917" t="s">
        <v>365</v>
      </c>
      <c r="B122" s="917" t="s">
        <v>1569</v>
      </c>
      <c r="C122" s="917" t="s">
        <v>1589</v>
      </c>
      <c r="D122" s="917" t="s">
        <v>1598</v>
      </c>
      <c r="E122" s="912">
        <v>2013</v>
      </c>
      <c r="F122" s="918" t="s">
        <v>1593</v>
      </c>
      <c r="G122" s="919" t="s">
        <v>1592</v>
      </c>
      <c r="H122" s="920" t="s">
        <v>261</v>
      </c>
      <c r="I122" s="921" t="s">
        <v>42</v>
      </c>
      <c r="J122" s="915">
        <v>0.5</v>
      </c>
      <c r="K122" s="916">
        <v>1</v>
      </c>
      <c r="L122" s="902"/>
      <c r="P122" s="909"/>
      <c r="Q122" s="910"/>
      <c r="R122" s="909"/>
    </row>
    <row r="123" spans="1:18" s="911" customFormat="1" ht="25.5">
      <c r="A123" s="917" t="s">
        <v>365</v>
      </c>
      <c r="B123" s="917" t="s">
        <v>1569</v>
      </c>
      <c r="C123" s="917" t="s">
        <v>1599</v>
      </c>
      <c r="D123" s="917" t="s">
        <v>1600</v>
      </c>
      <c r="E123" s="912">
        <v>2013</v>
      </c>
      <c r="F123" s="918" t="s">
        <v>1593</v>
      </c>
      <c r="G123" s="919" t="s">
        <v>1592</v>
      </c>
      <c r="H123" s="920" t="s">
        <v>261</v>
      </c>
      <c r="I123" s="921" t="s">
        <v>42</v>
      </c>
      <c r="J123" s="915">
        <v>0.5</v>
      </c>
      <c r="K123" s="916">
        <v>1</v>
      </c>
      <c r="L123" s="902"/>
      <c r="P123" s="909"/>
      <c r="Q123" s="910"/>
      <c r="R123" s="909"/>
    </row>
    <row r="124" spans="1:18" s="911" customFormat="1" ht="25.5">
      <c r="A124" s="917" t="s">
        <v>365</v>
      </c>
      <c r="B124" s="917" t="s">
        <v>1569</v>
      </c>
      <c r="C124" s="917" t="s">
        <v>56</v>
      </c>
      <c r="D124" s="917" t="s">
        <v>57</v>
      </c>
      <c r="E124" s="912">
        <v>2013</v>
      </c>
      <c r="F124" s="918" t="s">
        <v>58</v>
      </c>
      <c r="G124" s="919" t="s">
        <v>1592</v>
      </c>
      <c r="H124" s="920" t="s">
        <v>261</v>
      </c>
      <c r="I124" s="921" t="s">
        <v>41</v>
      </c>
      <c r="J124" s="915">
        <v>1</v>
      </c>
      <c r="K124" s="916">
        <v>1</v>
      </c>
      <c r="L124" s="902"/>
      <c r="P124" s="909"/>
      <c r="Q124" s="910"/>
      <c r="R124" s="909"/>
    </row>
    <row r="125" spans="1:18" s="911" customFormat="1" ht="25.5">
      <c r="A125" s="917" t="s">
        <v>365</v>
      </c>
      <c r="B125" s="917" t="s">
        <v>1569</v>
      </c>
      <c r="C125" s="917" t="s">
        <v>1599</v>
      </c>
      <c r="D125" s="917" t="s">
        <v>1601</v>
      </c>
      <c r="E125" s="912">
        <v>2013</v>
      </c>
      <c r="F125" s="918" t="s">
        <v>1593</v>
      </c>
      <c r="G125" s="919" t="s">
        <v>1592</v>
      </c>
      <c r="H125" s="920" t="s">
        <v>261</v>
      </c>
      <c r="I125" s="921" t="s">
        <v>42</v>
      </c>
      <c r="J125" s="915">
        <v>0.5</v>
      </c>
      <c r="K125" s="916">
        <v>1</v>
      </c>
      <c r="L125" s="902"/>
      <c r="P125" s="909"/>
      <c r="Q125" s="910"/>
      <c r="R125" s="909"/>
    </row>
    <row r="126" spans="1:18" s="911" customFormat="1" ht="25.5">
      <c r="A126" s="917" t="s">
        <v>365</v>
      </c>
      <c r="B126" s="917" t="s">
        <v>1569</v>
      </c>
      <c r="C126" s="917" t="s">
        <v>1599</v>
      </c>
      <c r="D126" s="917" t="s">
        <v>1602</v>
      </c>
      <c r="E126" s="912">
        <v>2013</v>
      </c>
      <c r="F126" s="918" t="s">
        <v>1593</v>
      </c>
      <c r="G126" s="919" t="s">
        <v>1592</v>
      </c>
      <c r="H126" s="920" t="s">
        <v>261</v>
      </c>
      <c r="I126" s="921" t="s">
        <v>42</v>
      </c>
      <c r="J126" s="915">
        <v>0.5</v>
      </c>
      <c r="K126" s="916">
        <v>1</v>
      </c>
      <c r="L126" s="902"/>
      <c r="P126" s="909"/>
      <c r="Q126" s="910"/>
      <c r="R126" s="909"/>
    </row>
    <row r="127" spans="1:18" s="911" customFormat="1" ht="25.5">
      <c r="A127" s="917" t="s">
        <v>365</v>
      </c>
      <c r="B127" s="917" t="s">
        <v>1569</v>
      </c>
      <c r="C127" s="917" t="s">
        <v>1589</v>
      </c>
      <c r="D127" s="917" t="s">
        <v>200</v>
      </c>
      <c r="E127" s="912">
        <v>2013</v>
      </c>
      <c r="F127" s="918" t="s">
        <v>1593</v>
      </c>
      <c r="G127" s="919" t="s">
        <v>1592</v>
      </c>
      <c r="H127" s="920" t="s">
        <v>261</v>
      </c>
      <c r="I127" s="921" t="s">
        <v>42</v>
      </c>
      <c r="J127" s="915">
        <v>0.5</v>
      </c>
      <c r="K127" s="916">
        <v>1</v>
      </c>
      <c r="L127" s="902"/>
      <c r="P127" s="909"/>
      <c r="Q127" s="910"/>
      <c r="R127" s="909"/>
    </row>
    <row r="128" spans="1:18" s="911" customFormat="1" ht="25.5">
      <c r="A128" s="917" t="s">
        <v>365</v>
      </c>
      <c r="B128" s="917" t="s">
        <v>1569</v>
      </c>
      <c r="C128" s="917" t="s">
        <v>56</v>
      </c>
      <c r="D128" s="917" t="s">
        <v>1603</v>
      </c>
      <c r="E128" s="912">
        <v>2013</v>
      </c>
      <c r="F128" s="918" t="s">
        <v>1593</v>
      </c>
      <c r="G128" s="919" t="s">
        <v>1592</v>
      </c>
      <c r="H128" s="920" t="s">
        <v>261</v>
      </c>
      <c r="I128" s="921" t="s">
        <v>42</v>
      </c>
      <c r="J128" s="915">
        <v>0.5</v>
      </c>
      <c r="K128" s="916">
        <v>1</v>
      </c>
      <c r="L128" s="902"/>
      <c r="P128" s="909"/>
      <c r="Q128" s="910"/>
      <c r="R128" s="909"/>
    </row>
    <row r="129" spans="1:18" s="911" customFormat="1" ht="25.5">
      <c r="A129" s="917" t="s">
        <v>365</v>
      </c>
      <c r="B129" s="917" t="s">
        <v>1569</v>
      </c>
      <c r="C129" s="917" t="s">
        <v>1589</v>
      </c>
      <c r="D129" s="917" t="s">
        <v>1604</v>
      </c>
      <c r="E129" s="912">
        <v>2013</v>
      </c>
      <c r="F129" s="918" t="s">
        <v>1593</v>
      </c>
      <c r="G129" s="919" t="s">
        <v>1592</v>
      </c>
      <c r="H129" s="920" t="s">
        <v>261</v>
      </c>
      <c r="I129" s="921" t="s">
        <v>42</v>
      </c>
      <c r="J129" s="915">
        <v>0.5</v>
      </c>
      <c r="K129" s="916">
        <v>1</v>
      </c>
      <c r="L129" s="902"/>
      <c r="P129" s="909"/>
      <c r="Q129" s="910"/>
      <c r="R129" s="909"/>
    </row>
    <row r="130" spans="1:18" s="911" customFormat="1" ht="25.5">
      <c r="A130" s="917" t="s">
        <v>365</v>
      </c>
      <c r="B130" s="917" t="s">
        <v>1569</v>
      </c>
      <c r="C130" s="917" t="s">
        <v>1589</v>
      </c>
      <c r="D130" s="917" t="s">
        <v>1605</v>
      </c>
      <c r="E130" s="912">
        <v>2013</v>
      </c>
      <c r="F130" s="918" t="s">
        <v>1593</v>
      </c>
      <c r="G130" s="919" t="s">
        <v>1592</v>
      </c>
      <c r="H130" s="920" t="s">
        <v>261</v>
      </c>
      <c r="I130" s="921" t="s">
        <v>42</v>
      </c>
      <c r="J130" s="915">
        <v>0.5</v>
      </c>
      <c r="K130" s="916">
        <v>1</v>
      </c>
      <c r="L130" s="902"/>
      <c r="P130" s="909"/>
      <c r="Q130" s="910"/>
      <c r="R130" s="909"/>
    </row>
    <row r="131" spans="1:18" s="911" customFormat="1" ht="25.5">
      <c r="A131" s="917" t="s">
        <v>365</v>
      </c>
      <c r="B131" s="917" t="s">
        <v>1569</v>
      </c>
      <c r="C131" s="917" t="s">
        <v>1691</v>
      </c>
      <c r="D131" s="917" t="s">
        <v>1692</v>
      </c>
      <c r="E131" s="912">
        <v>2013</v>
      </c>
      <c r="F131" s="918" t="s">
        <v>1593</v>
      </c>
      <c r="G131" s="1074" t="s">
        <v>1693</v>
      </c>
      <c r="H131" s="920" t="s">
        <v>261</v>
      </c>
      <c r="I131" s="921" t="s">
        <v>42</v>
      </c>
      <c r="J131" s="915">
        <v>0</v>
      </c>
      <c r="K131" s="916">
        <v>1</v>
      </c>
      <c r="L131" s="902"/>
      <c r="P131" s="909"/>
      <c r="Q131" s="910"/>
      <c r="R131" s="909"/>
    </row>
    <row r="132" spans="1:18" s="911" customFormat="1">
      <c r="A132" s="917" t="s">
        <v>365</v>
      </c>
      <c r="B132" s="917" t="s">
        <v>1569</v>
      </c>
      <c r="C132" s="917" t="s">
        <v>1589</v>
      </c>
      <c r="D132" s="917" t="s">
        <v>1590</v>
      </c>
      <c r="E132" s="912">
        <v>2013</v>
      </c>
      <c r="F132" s="918" t="s">
        <v>1591</v>
      </c>
      <c r="G132" s="1074" t="s">
        <v>1689</v>
      </c>
      <c r="H132" s="920" t="s">
        <v>261</v>
      </c>
      <c r="I132" s="921" t="s">
        <v>41</v>
      </c>
      <c r="J132" s="915">
        <v>0.15384615384615388</v>
      </c>
      <c r="K132" s="916">
        <v>0.15384615384615388</v>
      </c>
      <c r="L132" s="902"/>
      <c r="P132" s="909"/>
      <c r="Q132" s="910"/>
      <c r="R132" s="909"/>
    </row>
    <row r="133" spans="1:18" s="911" customFormat="1">
      <c r="A133" s="917" t="s">
        <v>365</v>
      </c>
      <c r="B133" s="917" t="s">
        <v>1569</v>
      </c>
      <c r="C133" s="917" t="s">
        <v>1589</v>
      </c>
      <c r="D133" s="917" t="s">
        <v>1594</v>
      </c>
      <c r="E133" s="912">
        <v>2013</v>
      </c>
      <c r="F133" s="918" t="s">
        <v>1591</v>
      </c>
      <c r="G133" s="1074" t="s">
        <v>1689</v>
      </c>
      <c r="H133" s="920" t="s">
        <v>261</v>
      </c>
      <c r="I133" s="921" t="s">
        <v>41</v>
      </c>
      <c r="J133" s="915">
        <v>0.15384615384615388</v>
      </c>
      <c r="K133" s="916">
        <v>0.15384615384615388</v>
      </c>
      <c r="L133" s="902"/>
      <c r="P133" s="909"/>
      <c r="Q133" s="910"/>
      <c r="R133" s="909"/>
    </row>
    <row r="134" spans="1:18" s="911" customFormat="1">
      <c r="A134" s="917" t="s">
        <v>365</v>
      </c>
      <c r="B134" s="917" t="s">
        <v>1569</v>
      </c>
      <c r="C134" s="917" t="s">
        <v>56</v>
      </c>
      <c r="D134" s="917" t="s">
        <v>1595</v>
      </c>
      <c r="E134" s="912">
        <v>2013</v>
      </c>
      <c r="F134" s="918" t="s">
        <v>1591</v>
      </c>
      <c r="G134" s="1074" t="s">
        <v>1689</v>
      </c>
      <c r="H134" s="920" t="s">
        <v>261</v>
      </c>
      <c r="I134" s="921" t="s">
        <v>41</v>
      </c>
      <c r="J134" s="915">
        <v>0.15384615384615388</v>
      </c>
      <c r="K134" s="916">
        <v>0.15384615384615388</v>
      </c>
      <c r="L134" s="902"/>
      <c r="P134" s="909"/>
      <c r="Q134" s="910"/>
      <c r="R134" s="909"/>
    </row>
    <row r="135" spans="1:18" s="911" customFormat="1">
      <c r="A135" s="917" t="s">
        <v>365</v>
      </c>
      <c r="B135" s="917" t="s">
        <v>1569</v>
      </c>
      <c r="C135" s="917" t="s">
        <v>1589</v>
      </c>
      <c r="D135" s="917" t="s">
        <v>1596</v>
      </c>
      <c r="E135" s="912">
        <v>2013</v>
      </c>
      <c r="F135" s="918" t="s">
        <v>1591</v>
      </c>
      <c r="G135" s="1074" t="s">
        <v>1689</v>
      </c>
      <c r="H135" s="920" t="s">
        <v>261</v>
      </c>
      <c r="I135" s="921" t="s">
        <v>41</v>
      </c>
      <c r="J135" s="915">
        <v>0.15384615384615388</v>
      </c>
      <c r="K135" s="916">
        <v>0.15384615384615388</v>
      </c>
      <c r="L135" s="902"/>
      <c r="P135" s="909"/>
      <c r="Q135" s="910"/>
      <c r="R135" s="909"/>
    </row>
    <row r="136" spans="1:18" s="911" customFormat="1">
      <c r="A136" s="917" t="s">
        <v>365</v>
      </c>
      <c r="B136" s="917" t="s">
        <v>1569</v>
      </c>
      <c r="C136" s="917" t="s">
        <v>1589</v>
      </c>
      <c r="D136" s="917" t="s">
        <v>1597</v>
      </c>
      <c r="E136" s="912">
        <v>2013</v>
      </c>
      <c r="F136" s="918" t="s">
        <v>1591</v>
      </c>
      <c r="G136" s="1074" t="s">
        <v>1689</v>
      </c>
      <c r="H136" s="920" t="s">
        <v>261</v>
      </c>
      <c r="I136" s="921" t="s">
        <v>41</v>
      </c>
      <c r="J136" s="915">
        <v>0.15384615384615388</v>
      </c>
      <c r="K136" s="916">
        <v>0.15384615384615388</v>
      </c>
      <c r="L136" s="902"/>
      <c r="P136" s="909"/>
      <c r="Q136" s="910"/>
      <c r="R136" s="909"/>
    </row>
    <row r="137" spans="1:18" s="911" customFormat="1">
      <c r="A137" s="917" t="s">
        <v>365</v>
      </c>
      <c r="B137" s="917" t="s">
        <v>1569</v>
      </c>
      <c r="C137" s="917" t="s">
        <v>56</v>
      </c>
      <c r="D137" s="917" t="s">
        <v>60</v>
      </c>
      <c r="E137" s="912">
        <v>2013</v>
      </c>
      <c r="F137" s="918" t="s">
        <v>1591</v>
      </c>
      <c r="G137" s="1074" t="s">
        <v>1689</v>
      </c>
      <c r="H137" s="920" t="s">
        <v>261</v>
      </c>
      <c r="I137" s="921" t="s">
        <v>41</v>
      </c>
      <c r="J137" s="915">
        <v>0.15384615384615388</v>
      </c>
      <c r="K137" s="916">
        <v>0.15384615384615388</v>
      </c>
      <c r="L137" s="902"/>
      <c r="P137" s="909"/>
      <c r="Q137" s="910"/>
      <c r="R137" s="909"/>
    </row>
    <row r="138" spans="1:18" s="911" customFormat="1">
      <c r="A138" s="917" t="s">
        <v>365</v>
      </c>
      <c r="B138" s="917" t="s">
        <v>1569</v>
      </c>
      <c r="C138" s="917" t="s">
        <v>1589</v>
      </c>
      <c r="D138" s="917" t="s">
        <v>1598</v>
      </c>
      <c r="E138" s="912">
        <v>2013</v>
      </c>
      <c r="F138" s="918" t="s">
        <v>1591</v>
      </c>
      <c r="G138" s="1074" t="s">
        <v>1689</v>
      </c>
      <c r="H138" s="920" t="s">
        <v>261</v>
      </c>
      <c r="I138" s="921" t="s">
        <v>41</v>
      </c>
      <c r="J138" s="915">
        <v>0.15384615384615388</v>
      </c>
      <c r="K138" s="916">
        <v>0.15384615384615388</v>
      </c>
      <c r="L138" s="902"/>
      <c r="P138" s="909"/>
      <c r="Q138" s="910"/>
      <c r="R138" s="909"/>
    </row>
    <row r="139" spans="1:18" s="911" customFormat="1">
      <c r="A139" s="917" t="s">
        <v>365</v>
      </c>
      <c r="B139" s="917" t="s">
        <v>1569</v>
      </c>
      <c r="C139" s="917" t="s">
        <v>1599</v>
      </c>
      <c r="D139" s="917" t="s">
        <v>1600</v>
      </c>
      <c r="E139" s="912">
        <v>2013</v>
      </c>
      <c r="F139" s="918" t="s">
        <v>1591</v>
      </c>
      <c r="G139" s="1074" t="s">
        <v>1689</v>
      </c>
      <c r="H139" s="920" t="s">
        <v>261</v>
      </c>
      <c r="I139" s="921" t="s">
        <v>41</v>
      </c>
      <c r="J139" s="915">
        <v>0.15384615384615388</v>
      </c>
      <c r="K139" s="916">
        <v>0.15384615384615388</v>
      </c>
      <c r="L139" s="902"/>
      <c r="P139" s="909"/>
      <c r="Q139" s="910"/>
      <c r="R139" s="909"/>
    </row>
    <row r="140" spans="1:18" s="911" customFormat="1">
      <c r="A140" s="917" t="s">
        <v>365</v>
      </c>
      <c r="B140" s="917" t="s">
        <v>1569</v>
      </c>
      <c r="C140" s="917" t="s">
        <v>56</v>
      </c>
      <c r="D140" s="917" t="s">
        <v>57</v>
      </c>
      <c r="E140" s="912">
        <v>2013</v>
      </c>
      <c r="F140" s="918" t="s">
        <v>58</v>
      </c>
      <c r="G140" s="1074" t="s">
        <v>1689</v>
      </c>
      <c r="H140" s="920" t="s">
        <v>261</v>
      </c>
      <c r="I140" s="921" t="s">
        <v>41</v>
      </c>
      <c r="J140" s="915">
        <v>1</v>
      </c>
      <c r="K140" s="916">
        <v>1</v>
      </c>
      <c r="L140" s="902"/>
      <c r="P140" s="909"/>
      <c r="Q140" s="910"/>
      <c r="R140" s="909"/>
    </row>
    <row r="141" spans="1:18" s="911" customFormat="1">
      <c r="A141" s="917" t="s">
        <v>365</v>
      </c>
      <c r="B141" s="917" t="s">
        <v>1569</v>
      </c>
      <c r="C141" s="917" t="s">
        <v>1599</v>
      </c>
      <c r="D141" s="917" t="s">
        <v>1601</v>
      </c>
      <c r="E141" s="912">
        <v>2013</v>
      </c>
      <c r="F141" s="918" t="s">
        <v>1591</v>
      </c>
      <c r="G141" s="1074" t="s">
        <v>1689</v>
      </c>
      <c r="H141" s="920" t="s">
        <v>261</v>
      </c>
      <c r="I141" s="921" t="s">
        <v>41</v>
      </c>
      <c r="J141" s="915">
        <v>0.15384615384615388</v>
      </c>
      <c r="K141" s="916">
        <v>0.15384615384615388</v>
      </c>
      <c r="L141" s="902"/>
      <c r="P141" s="909"/>
      <c r="Q141" s="910"/>
      <c r="R141" s="909"/>
    </row>
    <row r="142" spans="1:18" s="911" customFormat="1">
      <c r="A142" s="917" t="s">
        <v>365</v>
      </c>
      <c r="B142" s="917" t="s">
        <v>1569</v>
      </c>
      <c r="C142" s="917" t="s">
        <v>1599</v>
      </c>
      <c r="D142" s="917" t="s">
        <v>1602</v>
      </c>
      <c r="E142" s="912">
        <v>2013</v>
      </c>
      <c r="F142" s="918" t="s">
        <v>1591</v>
      </c>
      <c r="G142" s="1074" t="s">
        <v>1689</v>
      </c>
      <c r="H142" s="920" t="s">
        <v>261</v>
      </c>
      <c r="I142" s="921" t="s">
        <v>41</v>
      </c>
      <c r="J142" s="915">
        <v>0.15384615384615388</v>
      </c>
      <c r="K142" s="916">
        <v>0.15384615384615388</v>
      </c>
      <c r="L142" s="902"/>
      <c r="P142" s="909"/>
      <c r="Q142" s="910"/>
      <c r="R142" s="909"/>
    </row>
    <row r="143" spans="1:18" s="911" customFormat="1">
      <c r="A143" s="917" t="s">
        <v>365</v>
      </c>
      <c r="B143" s="917" t="s">
        <v>1569</v>
      </c>
      <c r="C143" s="917" t="s">
        <v>1589</v>
      </c>
      <c r="D143" s="917" t="s">
        <v>200</v>
      </c>
      <c r="E143" s="912">
        <v>2013</v>
      </c>
      <c r="F143" s="918" t="s">
        <v>1591</v>
      </c>
      <c r="G143" s="1074" t="s">
        <v>1689</v>
      </c>
      <c r="H143" s="920" t="s">
        <v>261</v>
      </c>
      <c r="I143" s="921" t="s">
        <v>41</v>
      </c>
      <c r="J143" s="915">
        <v>0.15384615384615388</v>
      </c>
      <c r="K143" s="916">
        <v>0.15384615384615388</v>
      </c>
      <c r="L143" s="902"/>
      <c r="P143" s="909"/>
      <c r="Q143" s="910"/>
      <c r="R143" s="909"/>
    </row>
    <row r="144" spans="1:18" s="911" customFormat="1">
      <c r="A144" s="917" t="s">
        <v>365</v>
      </c>
      <c r="B144" s="917" t="s">
        <v>1569</v>
      </c>
      <c r="C144" s="917" t="s">
        <v>56</v>
      </c>
      <c r="D144" s="917" t="s">
        <v>1603</v>
      </c>
      <c r="E144" s="912">
        <v>2013</v>
      </c>
      <c r="F144" s="918" t="s">
        <v>1591</v>
      </c>
      <c r="G144" s="1074" t="s">
        <v>1689</v>
      </c>
      <c r="H144" s="920" t="s">
        <v>261</v>
      </c>
      <c r="I144" s="921" t="s">
        <v>41</v>
      </c>
      <c r="J144" s="915">
        <v>0.15384615384615388</v>
      </c>
      <c r="K144" s="916">
        <v>0.15384615384615388</v>
      </c>
      <c r="L144" s="902"/>
      <c r="P144" s="909"/>
      <c r="Q144" s="910"/>
      <c r="R144" s="909"/>
    </row>
    <row r="145" spans="1:18" s="911" customFormat="1">
      <c r="A145" s="917" t="s">
        <v>365</v>
      </c>
      <c r="B145" s="917" t="s">
        <v>1569</v>
      </c>
      <c r="C145" s="917" t="s">
        <v>1589</v>
      </c>
      <c r="D145" s="917" t="s">
        <v>1604</v>
      </c>
      <c r="E145" s="912">
        <v>2013</v>
      </c>
      <c r="F145" s="918" t="s">
        <v>1591</v>
      </c>
      <c r="G145" s="1074" t="s">
        <v>1689</v>
      </c>
      <c r="H145" s="920" t="s">
        <v>261</v>
      </c>
      <c r="I145" s="921" t="s">
        <v>41</v>
      </c>
      <c r="J145" s="915">
        <v>0.15384615384615388</v>
      </c>
      <c r="K145" s="916">
        <v>0.15384615384615388</v>
      </c>
      <c r="L145" s="902"/>
      <c r="P145" s="909"/>
      <c r="Q145" s="910"/>
      <c r="R145" s="909"/>
    </row>
    <row r="146" spans="1:18" s="911" customFormat="1">
      <c r="A146" s="917" t="s">
        <v>365</v>
      </c>
      <c r="B146" s="917" t="s">
        <v>1569</v>
      </c>
      <c r="C146" s="917" t="s">
        <v>1589</v>
      </c>
      <c r="D146" s="917" t="s">
        <v>1605</v>
      </c>
      <c r="E146" s="912">
        <v>2013</v>
      </c>
      <c r="F146" s="918" t="s">
        <v>1591</v>
      </c>
      <c r="G146" s="1074" t="s">
        <v>1689</v>
      </c>
      <c r="H146" s="920" t="s">
        <v>261</v>
      </c>
      <c r="I146" s="921" t="s">
        <v>41</v>
      </c>
      <c r="J146" s="915">
        <v>0.15384615384615388</v>
      </c>
      <c r="K146" s="916">
        <v>0.15384615384615388</v>
      </c>
      <c r="L146" s="902"/>
      <c r="P146" s="909"/>
      <c r="Q146" s="910"/>
      <c r="R146" s="909"/>
    </row>
    <row r="147" spans="1:18" s="911" customFormat="1">
      <c r="A147" s="917" t="s">
        <v>365</v>
      </c>
      <c r="B147" s="917" t="s">
        <v>1569</v>
      </c>
      <c r="C147" s="917" t="s">
        <v>1691</v>
      </c>
      <c r="D147" s="917" t="s">
        <v>1692</v>
      </c>
      <c r="E147" s="912">
        <v>2013</v>
      </c>
      <c r="F147" s="918" t="s">
        <v>1591</v>
      </c>
      <c r="G147" s="1074" t="s">
        <v>1689</v>
      </c>
      <c r="H147" s="920" t="s">
        <v>261</v>
      </c>
      <c r="I147" s="921" t="s">
        <v>41</v>
      </c>
      <c r="J147" s="915">
        <v>0.15384615384615388</v>
      </c>
      <c r="K147" s="916">
        <v>0.15384615384615388</v>
      </c>
      <c r="L147" s="902"/>
      <c r="P147" s="909"/>
      <c r="Q147" s="910"/>
      <c r="R147" s="909"/>
    </row>
    <row r="148" spans="1:18" s="911" customFormat="1">
      <c r="A148" s="917" t="s">
        <v>365</v>
      </c>
      <c r="B148" s="917" t="s">
        <v>1569</v>
      </c>
      <c r="C148" s="917" t="s">
        <v>1589</v>
      </c>
      <c r="D148" s="917" t="s">
        <v>1590</v>
      </c>
      <c r="E148" s="912">
        <v>2013</v>
      </c>
      <c r="F148" s="918" t="s">
        <v>1591</v>
      </c>
      <c r="G148" s="1074" t="s">
        <v>1690</v>
      </c>
      <c r="H148" s="920" t="s">
        <v>250</v>
      </c>
      <c r="I148" s="921" t="s">
        <v>41</v>
      </c>
      <c r="J148" s="915">
        <v>0.26168224299065418</v>
      </c>
      <c r="K148" s="916">
        <v>0.26168224299065418</v>
      </c>
      <c r="L148" s="902"/>
      <c r="P148" s="909"/>
      <c r="Q148" s="910"/>
      <c r="R148" s="909"/>
    </row>
    <row r="149" spans="1:18" s="911" customFormat="1">
      <c r="A149" s="917" t="s">
        <v>365</v>
      </c>
      <c r="B149" s="917" t="s">
        <v>1569</v>
      </c>
      <c r="C149" s="917" t="s">
        <v>1589</v>
      </c>
      <c r="D149" s="917" t="s">
        <v>1594</v>
      </c>
      <c r="E149" s="912">
        <v>2013</v>
      </c>
      <c r="F149" s="918" t="s">
        <v>1591</v>
      </c>
      <c r="G149" s="1074" t="s">
        <v>1690</v>
      </c>
      <c r="H149" s="920" t="s">
        <v>250</v>
      </c>
      <c r="I149" s="921" t="s">
        <v>41</v>
      </c>
      <c r="J149" s="915">
        <v>0.24766355140186916</v>
      </c>
      <c r="K149" s="916">
        <v>0.24766355140186916</v>
      </c>
      <c r="L149" s="902"/>
      <c r="P149" s="909"/>
      <c r="Q149" s="910"/>
      <c r="R149" s="909"/>
    </row>
    <row r="150" spans="1:18" s="911" customFormat="1">
      <c r="A150" s="917" t="s">
        <v>365</v>
      </c>
      <c r="B150" s="917" t="s">
        <v>1569</v>
      </c>
      <c r="C150" s="917" t="s">
        <v>56</v>
      </c>
      <c r="D150" s="917" t="s">
        <v>1595</v>
      </c>
      <c r="E150" s="912">
        <v>2013</v>
      </c>
      <c r="F150" s="918" t="s">
        <v>1591</v>
      </c>
      <c r="G150" s="1074" t="s">
        <v>1690</v>
      </c>
      <c r="H150" s="920" t="s">
        <v>250</v>
      </c>
      <c r="I150" s="921" t="s">
        <v>41</v>
      </c>
      <c r="J150" s="915">
        <v>0.25700934579439255</v>
      </c>
      <c r="K150" s="916">
        <v>0.25700934579439255</v>
      </c>
      <c r="L150" s="902"/>
      <c r="P150" s="909"/>
      <c r="Q150" s="910"/>
      <c r="R150" s="909"/>
    </row>
    <row r="151" spans="1:18" s="911" customFormat="1">
      <c r="A151" s="917" t="s">
        <v>365</v>
      </c>
      <c r="B151" s="917" t="s">
        <v>1569</v>
      </c>
      <c r="C151" s="917" t="s">
        <v>1589</v>
      </c>
      <c r="D151" s="917" t="s">
        <v>1596</v>
      </c>
      <c r="E151" s="912">
        <v>2013</v>
      </c>
      <c r="F151" s="918" t="s">
        <v>1591</v>
      </c>
      <c r="G151" s="1074" t="s">
        <v>1690</v>
      </c>
      <c r="H151" s="920" t="s">
        <v>250</v>
      </c>
      <c r="I151" s="921" t="s">
        <v>41</v>
      </c>
      <c r="J151" s="915">
        <v>0.26168224299065418</v>
      </c>
      <c r="K151" s="916">
        <v>0.26168224299065418</v>
      </c>
      <c r="L151" s="902"/>
      <c r="P151" s="909"/>
      <c r="Q151" s="910"/>
      <c r="R151" s="909"/>
    </row>
    <row r="152" spans="1:18" s="911" customFormat="1">
      <c r="A152" s="917" t="s">
        <v>365</v>
      </c>
      <c r="B152" s="917" t="s">
        <v>1569</v>
      </c>
      <c r="C152" s="917" t="s">
        <v>1589</v>
      </c>
      <c r="D152" s="917" t="s">
        <v>1597</v>
      </c>
      <c r="E152" s="912">
        <v>2013</v>
      </c>
      <c r="F152" s="918" t="s">
        <v>1591</v>
      </c>
      <c r="G152" s="1074" t="s">
        <v>1690</v>
      </c>
      <c r="H152" s="920" t="s">
        <v>250</v>
      </c>
      <c r="I152" s="921" t="s">
        <v>41</v>
      </c>
      <c r="J152" s="915">
        <v>0.26168224299065418</v>
      </c>
      <c r="K152" s="916">
        <v>0.26168224299065418</v>
      </c>
      <c r="L152" s="902"/>
      <c r="P152" s="909"/>
      <c r="Q152" s="910"/>
      <c r="R152" s="909"/>
    </row>
    <row r="153" spans="1:18" s="911" customFormat="1">
      <c r="A153" s="917" t="s">
        <v>365</v>
      </c>
      <c r="B153" s="917" t="s">
        <v>1569</v>
      </c>
      <c r="C153" s="917" t="s">
        <v>56</v>
      </c>
      <c r="D153" s="917" t="s">
        <v>60</v>
      </c>
      <c r="E153" s="912">
        <v>2013</v>
      </c>
      <c r="F153" s="918" t="s">
        <v>1591</v>
      </c>
      <c r="G153" s="1074" t="s">
        <v>1690</v>
      </c>
      <c r="H153" s="920" t="s">
        <v>250</v>
      </c>
      <c r="I153" s="921" t="s">
        <v>41</v>
      </c>
      <c r="J153" s="915">
        <v>0.25700934579439255</v>
      </c>
      <c r="K153" s="916">
        <v>0.25700934579439255</v>
      </c>
      <c r="L153" s="902"/>
      <c r="P153" s="909"/>
      <c r="Q153" s="910"/>
      <c r="R153" s="909"/>
    </row>
    <row r="154" spans="1:18" s="911" customFormat="1">
      <c r="A154" s="917" t="s">
        <v>365</v>
      </c>
      <c r="B154" s="917" t="s">
        <v>1569</v>
      </c>
      <c r="C154" s="917" t="s">
        <v>1589</v>
      </c>
      <c r="D154" s="917" t="s">
        <v>1598</v>
      </c>
      <c r="E154" s="912">
        <v>2013</v>
      </c>
      <c r="F154" s="918" t="s">
        <v>1591</v>
      </c>
      <c r="G154" s="1074" t="s">
        <v>1690</v>
      </c>
      <c r="H154" s="920" t="s">
        <v>250</v>
      </c>
      <c r="I154" s="921" t="s">
        <v>41</v>
      </c>
      <c r="J154" s="915">
        <v>0.26168224299065418</v>
      </c>
      <c r="K154" s="916">
        <v>0.26168224299065418</v>
      </c>
      <c r="L154" s="902"/>
      <c r="P154" s="909"/>
      <c r="Q154" s="910"/>
      <c r="R154" s="909"/>
    </row>
    <row r="155" spans="1:18" s="911" customFormat="1">
      <c r="A155" s="917" t="s">
        <v>365</v>
      </c>
      <c r="B155" s="917" t="s">
        <v>1569</v>
      </c>
      <c r="C155" s="917" t="s">
        <v>1599</v>
      </c>
      <c r="D155" s="917" t="s">
        <v>1600</v>
      </c>
      <c r="E155" s="912">
        <v>2013</v>
      </c>
      <c r="F155" s="918" t="s">
        <v>1591</v>
      </c>
      <c r="G155" s="1074" t="s">
        <v>1690</v>
      </c>
      <c r="H155" s="920" t="s">
        <v>250</v>
      </c>
      <c r="I155" s="921" t="s">
        <v>41</v>
      </c>
      <c r="J155" s="915">
        <v>0.28504672897196259</v>
      </c>
      <c r="K155" s="916">
        <v>0.28504672897196259</v>
      </c>
      <c r="L155" s="902"/>
      <c r="P155" s="909"/>
      <c r="Q155" s="910"/>
      <c r="R155" s="909"/>
    </row>
    <row r="156" spans="1:18" s="911" customFormat="1">
      <c r="A156" s="917" t="s">
        <v>365</v>
      </c>
      <c r="B156" s="917" t="s">
        <v>1569</v>
      </c>
      <c r="C156" s="917" t="s">
        <v>56</v>
      </c>
      <c r="D156" s="917" t="s">
        <v>57</v>
      </c>
      <c r="E156" s="912">
        <v>2013</v>
      </c>
      <c r="F156" s="918" t="s">
        <v>58</v>
      </c>
      <c r="G156" s="1074" t="s">
        <v>1690</v>
      </c>
      <c r="H156" s="920" t="s">
        <v>250</v>
      </c>
      <c r="I156" s="921" t="s">
        <v>41</v>
      </c>
      <c r="J156" s="915">
        <v>1</v>
      </c>
      <c r="K156" s="916">
        <v>1</v>
      </c>
      <c r="L156" s="902"/>
      <c r="P156" s="909"/>
      <c r="Q156" s="910"/>
      <c r="R156" s="909"/>
    </row>
    <row r="157" spans="1:18" s="911" customFormat="1">
      <c r="A157" s="917" t="s">
        <v>365</v>
      </c>
      <c r="B157" s="917" t="s">
        <v>1569</v>
      </c>
      <c r="C157" s="917" t="s">
        <v>1599</v>
      </c>
      <c r="D157" s="917" t="s">
        <v>1601</v>
      </c>
      <c r="E157" s="912">
        <v>2013</v>
      </c>
      <c r="F157" s="918" t="s">
        <v>1591</v>
      </c>
      <c r="G157" s="1074" t="s">
        <v>1690</v>
      </c>
      <c r="H157" s="920" t="s">
        <v>250</v>
      </c>
      <c r="I157" s="921" t="s">
        <v>41</v>
      </c>
      <c r="J157" s="915">
        <v>0.28037383177570091</v>
      </c>
      <c r="K157" s="916">
        <v>0.28037383177570091</v>
      </c>
      <c r="L157" s="902"/>
      <c r="P157" s="909"/>
      <c r="Q157" s="910"/>
      <c r="R157" s="909"/>
    </row>
    <row r="158" spans="1:18" s="911" customFormat="1">
      <c r="A158" s="917" t="s">
        <v>365</v>
      </c>
      <c r="B158" s="917" t="s">
        <v>1569</v>
      </c>
      <c r="C158" s="917" t="s">
        <v>1599</v>
      </c>
      <c r="D158" s="917" t="s">
        <v>1602</v>
      </c>
      <c r="E158" s="912">
        <v>2013</v>
      </c>
      <c r="F158" s="918" t="s">
        <v>1591</v>
      </c>
      <c r="G158" s="1074" t="s">
        <v>1690</v>
      </c>
      <c r="H158" s="920" t="s">
        <v>250</v>
      </c>
      <c r="I158" s="921" t="s">
        <v>41</v>
      </c>
      <c r="J158" s="915">
        <v>0.28504672897196259</v>
      </c>
      <c r="K158" s="916">
        <v>0.28504672897196259</v>
      </c>
      <c r="L158" s="902"/>
      <c r="P158" s="909"/>
      <c r="Q158" s="910"/>
      <c r="R158" s="909"/>
    </row>
    <row r="159" spans="1:18" s="911" customFormat="1">
      <c r="A159" s="917" t="s">
        <v>365</v>
      </c>
      <c r="B159" s="917" t="s">
        <v>1569</v>
      </c>
      <c r="C159" s="917" t="s">
        <v>1589</v>
      </c>
      <c r="D159" s="917" t="s">
        <v>200</v>
      </c>
      <c r="E159" s="912">
        <v>2013</v>
      </c>
      <c r="F159" s="918" t="s">
        <v>1591</v>
      </c>
      <c r="G159" s="1074" t="s">
        <v>1690</v>
      </c>
      <c r="H159" s="920" t="s">
        <v>250</v>
      </c>
      <c r="I159" s="921" t="s">
        <v>41</v>
      </c>
      <c r="J159" s="915">
        <v>0.26168224299065418</v>
      </c>
      <c r="K159" s="916">
        <v>0.26168224299065418</v>
      </c>
      <c r="L159" s="902"/>
      <c r="P159" s="909"/>
      <c r="Q159" s="910"/>
      <c r="R159" s="909"/>
    </row>
    <row r="160" spans="1:18" s="911" customFormat="1">
      <c r="A160" s="917" t="s">
        <v>365</v>
      </c>
      <c r="B160" s="917" t="s">
        <v>1569</v>
      </c>
      <c r="C160" s="917" t="s">
        <v>56</v>
      </c>
      <c r="D160" s="917" t="s">
        <v>1603</v>
      </c>
      <c r="E160" s="912">
        <v>2013</v>
      </c>
      <c r="F160" s="918" t="s">
        <v>1591</v>
      </c>
      <c r="G160" s="1074" t="s">
        <v>1690</v>
      </c>
      <c r="H160" s="920" t="s">
        <v>250</v>
      </c>
      <c r="I160" s="921" t="s">
        <v>41</v>
      </c>
      <c r="J160" s="915">
        <v>0.25700934579439255</v>
      </c>
      <c r="K160" s="916">
        <v>0.25700934579439255</v>
      </c>
      <c r="L160" s="902"/>
      <c r="P160" s="909"/>
      <c r="Q160" s="910"/>
      <c r="R160" s="909"/>
    </row>
    <row r="161" spans="1:18" s="911" customFormat="1">
      <c r="A161" s="917" t="s">
        <v>365</v>
      </c>
      <c r="B161" s="917" t="s">
        <v>1569</v>
      </c>
      <c r="C161" s="917" t="s">
        <v>1589</v>
      </c>
      <c r="D161" s="917" t="s">
        <v>1604</v>
      </c>
      <c r="E161" s="912">
        <v>2013</v>
      </c>
      <c r="F161" s="918" t="s">
        <v>1591</v>
      </c>
      <c r="G161" s="1074" t="s">
        <v>1690</v>
      </c>
      <c r="H161" s="920" t="s">
        <v>250</v>
      </c>
      <c r="I161" s="921" t="s">
        <v>41</v>
      </c>
      <c r="J161" s="915">
        <v>0.27102803738317754</v>
      </c>
      <c r="K161" s="916">
        <v>0.27102803738317754</v>
      </c>
      <c r="L161" s="902"/>
      <c r="P161" s="909"/>
      <c r="Q161" s="910"/>
      <c r="R161" s="909"/>
    </row>
    <row r="162" spans="1:18" s="911" customFormat="1">
      <c r="A162" s="917" t="s">
        <v>365</v>
      </c>
      <c r="B162" s="917" t="s">
        <v>1569</v>
      </c>
      <c r="C162" s="917" t="s">
        <v>1589</v>
      </c>
      <c r="D162" s="917" t="s">
        <v>1605</v>
      </c>
      <c r="E162" s="912">
        <v>2013</v>
      </c>
      <c r="F162" s="918" t="s">
        <v>1591</v>
      </c>
      <c r="G162" s="1074" t="s">
        <v>1690</v>
      </c>
      <c r="H162" s="920" t="s">
        <v>250</v>
      </c>
      <c r="I162" s="921" t="s">
        <v>41</v>
      </c>
      <c r="J162" s="915">
        <v>0.24766355140186916</v>
      </c>
      <c r="K162" s="916">
        <v>0.24766355140186916</v>
      </c>
      <c r="L162" s="902"/>
      <c r="P162" s="909"/>
      <c r="Q162" s="910"/>
      <c r="R162" s="909"/>
    </row>
    <row r="163" spans="1:18" s="911" customFormat="1">
      <c r="A163" s="917" t="s">
        <v>365</v>
      </c>
      <c r="B163" s="917" t="s">
        <v>1569</v>
      </c>
      <c r="C163" s="917" t="s">
        <v>1691</v>
      </c>
      <c r="D163" s="917" t="s">
        <v>1692</v>
      </c>
      <c r="E163" s="912">
        <v>2013</v>
      </c>
      <c r="F163" s="918" t="s">
        <v>1591</v>
      </c>
      <c r="G163" s="1074" t="s">
        <v>1690</v>
      </c>
      <c r="H163" s="920" t="s">
        <v>250</v>
      </c>
      <c r="I163" s="921" t="s">
        <v>41</v>
      </c>
      <c r="J163" s="915">
        <v>0.28504672897196259</v>
      </c>
      <c r="K163" s="916">
        <v>0.28504672897196259</v>
      </c>
      <c r="L163" s="902"/>
      <c r="P163" s="909"/>
      <c r="Q163" s="910"/>
      <c r="R163" s="909"/>
    </row>
    <row r="164" spans="1:18" s="911" customFormat="1">
      <c r="A164" s="917" t="s">
        <v>365</v>
      </c>
      <c r="B164" s="917" t="s">
        <v>1569</v>
      </c>
      <c r="C164" s="917" t="s">
        <v>1589</v>
      </c>
      <c r="D164" s="917" t="s">
        <v>1590</v>
      </c>
      <c r="E164" s="912">
        <v>2013</v>
      </c>
      <c r="F164" s="918" t="s">
        <v>1591</v>
      </c>
      <c r="G164" s="1074" t="s">
        <v>1690</v>
      </c>
      <c r="H164" s="920" t="s">
        <v>248</v>
      </c>
      <c r="I164" s="921" t="s">
        <v>41</v>
      </c>
      <c r="J164" s="915">
        <v>0.15493881118881123</v>
      </c>
      <c r="K164" s="916">
        <v>0.15493881118881123</v>
      </c>
      <c r="L164" s="902"/>
      <c r="P164" s="909"/>
      <c r="Q164" s="910"/>
      <c r="R164" s="909"/>
    </row>
    <row r="165" spans="1:18" s="911" customFormat="1">
      <c r="A165" s="917" t="s">
        <v>365</v>
      </c>
      <c r="B165" s="917" t="s">
        <v>1569</v>
      </c>
      <c r="C165" s="917" t="s">
        <v>1589</v>
      </c>
      <c r="D165" s="917" t="s">
        <v>1594</v>
      </c>
      <c r="E165" s="912">
        <v>2013</v>
      </c>
      <c r="F165" s="918" t="s">
        <v>1591</v>
      </c>
      <c r="G165" s="1074" t="s">
        <v>1690</v>
      </c>
      <c r="H165" s="920" t="s">
        <v>248</v>
      </c>
      <c r="I165" s="921" t="s">
        <v>41</v>
      </c>
      <c r="J165" s="915">
        <v>0.14073426573426576</v>
      </c>
      <c r="K165" s="916">
        <v>0.14073426573426576</v>
      </c>
      <c r="L165" s="902"/>
      <c r="P165" s="909"/>
      <c r="Q165" s="910"/>
      <c r="R165" s="909"/>
    </row>
    <row r="166" spans="1:18" s="911" customFormat="1">
      <c r="A166" s="917" t="s">
        <v>365</v>
      </c>
      <c r="B166" s="917" t="s">
        <v>1569</v>
      </c>
      <c r="C166" s="917" t="s">
        <v>56</v>
      </c>
      <c r="D166" s="917" t="s">
        <v>1595</v>
      </c>
      <c r="E166" s="912">
        <v>2013</v>
      </c>
      <c r="F166" s="918" t="s">
        <v>1591</v>
      </c>
      <c r="G166" s="1074" t="s">
        <v>1690</v>
      </c>
      <c r="H166" s="920" t="s">
        <v>248</v>
      </c>
      <c r="I166" s="921" t="s">
        <v>41</v>
      </c>
      <c r="J166" s="915">
        <v>0.16914335664335667</v>
      </c>
      <c r="K166" s="916">
        <v>0.16914335664335667</v>
      </c>
      <c r="L166" s="902"/>
      <c r="P166" s="909"/>
      <c r="Q166" s="910"/>
      <c r="R166" s="909"/>
    </row>
    <row r="167" spans="1:18" s="911" customFormat="1">
      <c r="A167" s="917" t="s">
        <v>365</v>
      </c>
      <c r="B167" s="917" t="s">
        <v>1569</v>
      </c>
      <c r="C167" s="917" t="s">
        <v>1589</v>
      </c>
      <c r="D167" s="917" t="s">
        <v>1596</v>
      </c>
      <c r="E167" s="912">
        <v>2013</v>
      </c>
      <c r="F167" s="918" t="s">
        <v>1591</v>
      </c>
      <c r="G167" s="1074" t="s">
        <v>1690</v>
      </c>
      <c r="H167" s="920" t="s">
        <v>248</v>
      </c>
      <c r="I167" s="921" t="s">
        <v>41</v>
      </c>
      <c r="J167" s="915">
        <v>0.15493881118881123</v>
      </c>
      <c r="K167" s="916">
        <v>0.15493881118881123</v>
      </c>
      <c r="L167" s="902"/>
      <c r="P167" s="909"/>
      <c r="Q167" s="910"/>
      <c r="R167" s="909"/>
    </row>
    <row r="168" spans="1:18" s="911" customFormat="1">
      <c r="A168" s="917" t="s">
        <v>365</v>
      </c>
      <c r="B168" s="917" t="s">
        <v>1569</v>
      </c>
      <c r="C168" s="917" t="s">
        <v>1589</v>
      </c>
      <c r="D168" s="917" t="s">
        <v>1597</v>
      </c>
      <c r="E168" s="912">
        <v>2013</v>
      </c>
      <c r="F168" s="918" t="s">
        <v>1591</v>
      </c>
      <c r="G168" s="1074" t="s">
        <v>1690</v>
      </c>
      <c r="H168" s="920" t="s">
        <v>248</v>
      </c>
      <c r="I168" s="921" t="s">
        <v>41</v>
      </c>
      <c r="J168" s="915">
        <v>0.15493881118881123</v>
      </c>
      <c r="K168" s="916">
        <v>0.15493881118881123</v>
      </c>
      <c r="L168" s="902"/>
      <c r="P168" s="909"/>
      <c r="Q168" s="910"/>
      <c r="R168" s="909"/>
    </row>
    <row r="169" spans="1:18" s="911" customFormat="1">
      <c r="A169" s="917" t="s">
        <v>365</v>
      </c>
      <c r="B169" s="917" t="s">
        <v>1569</v>
      </c>
      <c r="C169" s="917" t="s">
        <v>56</v>
      </c>
      <c r="D169" s="917" t="s">
        <v>60</v>
      </c>
      <c r="E169" s="912">
        <v>2013</v>
      </c>
      <c r="F169" s="918" t="s">
        <v>1591</v>
      </c>
      <c r="G169" s="1074" t="s">
        <v>1690</v>
      </c>
      <c r="H169" s="920" t="s">
        <v>248</v>
      </c>
      <c r="I169" s="921" t="s">
        <v>41</v>
      </c>
      <c r="J169" s="915">
        <v>0.16914335664335667</v>
      </c>
      <c r="K169" s="916">
        <v>0.16914335664335667</v>
      </c>
      <c r="L169" s="902"/>
      <c r="P169" s="909"/>
      <c r="Q169" s="910"/>
      <c r="R169" s="909"/>
    </row>
    <row r="170" spans="1:18" s="911" customFormat="1">
      <c r="A170" s="917" t="s">
        <v>365</v>
      </c>
      <c r="B170" s="917" t="s">
        <v>1569</v>
      </c>
      <c r="C170" s="917" t="s">
        <v>1589</v>
      </c>
      <c r="D170" s="917" t="s">
        <v>1598</v>
      </c>
      <c r="E170" s="912">
        <v>2013</v>
      </c>
      <c r="F170" s="918" t="s">
        <v>1591</v>
      </c>
      <c r="G170" s="1074" t="s">
        <v>1690</v>
      </c>
      <c r="H170" s="920" t="s">
        <v>248</v>
      </c>
      <c r="I170" s="921" t="s">
        <v>41</v>
      </c>
      <c r="J170" s="915">
        <v>0.15493881118881123</v>
      </c>
      <c r="K170" s="916">
        <v>0.15493881118881123</v>
      </c>
      <c r="L170" s="902"/>
      <c r="P170" s="909"/>
      <c r="Q170" s="910"/>
      <c r="R170" s="909"/>
    </row>
    <row r="171" spans="1:18" s="911" customFormat="1">
      <c r="A171" s="917" t="s">
        <v>365</v>
      </c>
      <c r="B171" s="917" t="s">
        <v>1569</v>
      </c>
      <c r="C171" s="917" t="s">
        <v>1599</v>
      </c>
      <c r="D171" s="917" t="s">
        <v>1600</v>
      </c>
      <c r="E171" s="912">
        <v>2013</v>
      </c>
      <c r="F171" s="918" t="s">
        <v>1591</v>
      </c>
      <c r="G171" s="1074" t="s">
        <v>1690</v>
      </c>
      <c r="H171" s="920" t="s">
        <v>248</v>
      </c>
      <c r="I171" s="921" t="s">
        <v>41</v>
      </c>
      <c r="J171" s="915">
        <v>0.15493881118881123</v>
      </c>
      <c r="K171" s="916">
        <v>0.15493881118881123</v>
      </c>
      <c r="L171" s="902"/>
      <c r="P171" s="909"/>
      <c r="Q171" s="910"/>
      <c r="R171" s="909"/>
    </row>
    <row r="172" spans="1:18" s="911" customFormat="1">
      <c r="A172" s="917" t="s">
        <v>365</v>
      </c>
      <c r="B172" s="917" t="s">
        <v>1569</v>
      </c>
      <c r="C172" s="917" t="s">
        <v>56</v>
      </c>
      <c r="D172" s="917" t="s">
        <v>57</v>
      </c>
      <c r="E172" s="912">
        <v>2013</v>
      </c>
      <c r="F172" s="918" t="s">
        <v>58</v>
      </c>
      <c r="G172" s="1074" t="s">
        <v>1690</v>
      </c>
      <c r="H172" s="920" t="s">
        <v>248</v>
      </c>
      <c r="I172" s="921" t="s">
        <v>41</v>
      </c>
      <c r="J172" s="915">
        <v>1</v>
      </c>
      <c r="K172" s="916">
        <v>1</v>
      </c>
      <c r="L172" s="902"/>
      <c r="P172" s="909"/>
      <c r="Q172" s="910"/>
      <c r="R172" s="909"/>
    </row>
    <row r="173" spans="1:18" s="911" customFormat="1">
      <c r="A173" s="917" t="s">
        <v>365</v>
      </c>
      <c r="B173" s="917" t="s">
        <v>1569</v>
      </c>
      <c r="C173" s="917" t="s">
        <v>1599</v>
      </c>
      <c r="D173" s="917" t="s">
        <v>1601</v>
      </c>
      <c r="E173" s="912">
        <v>2013</v>
      </c>
      <c r="F173" s="918" t="s">
        <v>1591</v>
      </c>
      <c r="G173" s="1074" t="s">
        <v>1690</v>
      </c>
      <c r="H173" s="920" t="s">
        <v>248</v>
      </c>
      <c r="I173" s="921" t="s">
        <v>41</v>
      </c>
      <c r="J173" s="915">
        <v>0.15493881118881123</v>
      </c>
      <c r="K173" s="916">
        <v>0.15493881118881123</v>
      </c>
      <c r="L173" s="902"/>
      <c r="P173" s="909"/>
      <c r="Q173" s="910"/>
      <c r="R173" s="909"/>
    </row>
    <row r="174" spans="1:18" s="911" customFormat="1">
      <c r="A174" s="917" t="s">
        <v>365</v>
      </c>
      <c r="B174" s="917" t="s">
        <v>1569</v>
      </c>
      <c r="C174" s="917" t="s">
        <v>1599</v>
      </c>
      <c r="D174" s="917" t="s">
        <v>1602</v>
      </c>
      <c r="E174" s="912">
        <v>2013</v>
      </c>
      <c r="F174" s="918" t="s">
        <v>1591</v>
      </c>
      <c r="G174" s="1074" t="s">
        <v>1690</v>
      </c>
      <c r="H174" s="920" t="s">
        <v>248</v>
      </c>
      <c r="I174" s="921" t="s">
        <v>41</v>
      </c>
      <c r="J174" s="915">
        <v>0.15493881118881123</v>
      </c>
      <c r="K174" s="916">
        <v>0.15493881118881123</v>
      </c>
      <c r="L174" s="902"/>
      <c r="P174" s="909"/>
      <c r="Q174" s="910"/>
      <c r="R174" s="909"/>
    </row>
    <row r="175" spans="1:18" s="911" customFormat="1">
      <c r="A175" s="917" t="s">
        <v>365</v>
      </c>
      <c r="B175" s="917" t="s">
        <v>1569</v>
      </c>
      <c r="C175" s="917" t="s">
        <v>1589</v>
      </c>
      <c r="D175" s="917" t="s">
        <v>200</v>
      </c>
      <c r="E175" s="912">
        <v>2013</v>
      </c>
      <c r="F175" s="918" t="s">
        <v>1591</v>
      </c>
      <c r="G175" s="1074" t="s">
        <v>1690</v>
      </c>
      <c r="H175" s="920" t="s">
        <v>248</v>
      </c>
      <c r="I175" s="921" t="s">
        <v>41</v>
      </c>
      <c r="J175" s="915">
        <v>0.15493881118881123</v>
      </c>
      <c r="K175" s="916">
        <v>0.15493881118881123</v>
      </c>
      <c r="L175" s="902"/>
      <c r="P175" s="909"/>
      <c r="Q175" s="910"/>
      <c r="R175" s="909"/>
    </row>
    <row r="176" spans="1:18" s="911" customFormat="1">
      <c r="A176" s="917" t="s">
        <v>365</v>
      </c>
      <c r="B176" s="917" t="s">
        <v>1569</v>
      </c>
      <c r="C176" s="917" t="s">
        <v>56</v>
      </c>
      <c r="D176" s="917" t="s">
        <v>1603</v>
      </c>
      <c r="E176" s="912">
        <v>2013</v>
      </c>
      <c r="F176" s="918" t="s">
        <v>1591</v>
      </c>
      <c r="G176" s="1074" t="s">
        <v>1690</v>
      </c>
      <c r="H176" s="920" t="s">
        <v>248</v>
      </c>
      <c r="I176" s="921" t="s">
        <v>41</v>
      </c>
      <c r="J176" s="915">
        <v>0.16914335664335667</v>
      </c>
      <c r="K176" s="916">
        <v>0.16914335664335667</v>
      </c>
      <c r="L176" s="902"/>
      <c r="P176" s="909"/>
      <c r="Q176" s="910"/>
      <c r="R176" s="909"/>
    </row>
    <row r="177" spans="1:18" s="911" customFormat="1">
      <c r="A177" s="917" t="s">
        <v>365</v>
      </c>
      <c r="B177" s="917" t="s">
        <v>1569</v>
      </c>
      <c r="C177" s="917" t="s">
        <v>1589</v>
      </c>
      <c r="D177" s="917" t="s">
        <v>1604</v>
      </c>
      <c r="E177" s="912">
        <v>2013</v>
      </c>
      <c r="F177" s="918" t="s">
        <v>1591</v>
      </c>
      <c r="G177" s="1074" t="s">
        <v>1690</v>
      </c>
      <c r="H177" s="920" t="s">
        <v>248</v>
      </c>
      <c r="I177" s="921" t="s">
        <v>41</v>
      </c>
      <c r="J177" s="915">
        <v>0.16914335664335667</v>
      </c>
      <c r="K177" s="916">
        <v>0.16914335664335667</v>
      </c>
      <c r="L177" s="902"/>
      <c r="P177" s="909"/>
      <c r="Q177" s="910"/>
      <c r="R177" s="909"/>
    </row>
    <row r="178" spans="1:18" s="911" customFormat="1">
      <c r="A178" s="917" t="s">
        <v>365</v>
      </c>
      <c r="B178" s="917" t="s">
        <v>1569</v>
      </c>
      <c r="C178" s="917" t="s">
        <v>1589</v>
      </c>
      <c r="D178" s="917" t="s">
        <v>1605</v>
      </c>
      <c r="E178" s="912">
        <v>2013</v>
      </c>
      <c r="F178" s="918" t="s">
        <v>1591</v>
      </c>
      <c r="G178" s="1074" t="s">
        <v>1690</v>
      </c>
      <c r="H178" s="920" t="s">
        <v>248</v>
      </c>
      <c r="I178" s="921" t="s">
        <v>41</v>
      </c>
      <c r="J178" s="915">
        <v>0.16914335664335667</v>
      </c>
      <c r="K178" s="916">
        <v>0.16914335664335667</v>
      </c>
      <c r="L178" s="902"/>
      <c r="P178" s="909"/>
      <c r="Q178" s="910"/>
      <c r="R178" s="909"/>
    </row>
    <row r="179" spans="1:18" s="911" customFormat="1">
      <c r="A179" s="917" t="s">
        <v>365</v>
      </c>
      <c r="B179" s="917" t="s">
        <v>1569</v>
      </c>
      <c r="C179" s="917" t="s">
        <v>1691</v>
      </c>
      <c r="D179" s="917" t="s">
        <v>1692</v>
      </c>
      <c r="E179" s="912">
        <v>2013</v>
      </c>
      <c r="F179" s="918" t="s">
        <v>1591</v>
      </c>
      <c r="G179" s="1074" t="s">
        <v>1690</v>
      </c>
      <c r="H179" s="920" t="s">
        <v>248</v>
      </c>
      <c r="I179" s="921" t="s">
        <v>41</v>
      </c>
      <c r="J179" s="915">
        <v>0.16914335664335667</v>
      </c>
      <c r="K179" s="916">
        <v>0.16914335664335667</v>
      </c>
      <c r="L179" s="902"/>
      <c r="P179" s="909"/>
      <c r="Q179" s="910"/>
      <c r="R179" s="909"/>
    </row>
    <row r="180" spans="1:18" s="911" customFormat="1">
      <c r="A180" s="917" t="s">
        <v>365</v>
      </c>
      <c r="B180" s="917" t="s">
        <v>1569</v>
      </c>
      <c r="C180" s="917" t="s">
        <v>1691</v>
      </c>
      <c r="D180" s="917" t="s">
        <v>1692</v>
      </c>
      <c r="E180" s="912">
        <v>2013</v>
      </c>
      <c r="F180" s="918" t="s">
        <v>1591</v>
      </c>
      <c r="G180" s="1074" t="s">
        <v>1574</v>
      </c>
      <c r="H180" s="920" t="s">
        <v>259</v>
      </c>
      <c r="I180" s="921" t="s">
        <v>41</v>
      </c>
      <c r="J180" s="915">
        <v>0.20800000000000002</v>
      </c>
      <c r="K180" s="916">
        <v>0.20800000000000002</v>
      </c>
      <c r="L180" s="902"/>
      <c r="P180" s="909"/>
      <c r="Q180" s="910"/>
      <c r="R180" s="909"/>
    </row>
    <row r="181" spans="1:18" s="911" customFormat="1">
      <c r="A181" s="917" t="s">
        <v>365</v>
      </c>
      <c r="B181" s="917" t="s">
        <v>1569</v>
      </c>
      <c r="C181" s="917" t="s">
        <v>1691</v>
      </c>
      <c r="D181" s="917" t="s">
        <v>1692</v>
      </c>
      <c r="E181" s="912">
        <v>2013</v>
      </c>
      <c r="F181" s="918" t="s">
        <v>1591</v>
      </c>
      <c r="G181" s="1074" t="s">
        <v>1574</v>
      </c>
      <c r="H181" s="920" t="s">
        <v>260</v>
      </c>
      <c r="I181" s="921" t="s">
        <v>41</v>
      </c>
      <c r="J181" s="915">
        <v>0.20800000000000002</v>
      </c>
      <c r="K181" s="916">
        <v>0.20800000000000002</v>
      </c>
      <c r="L181" s="902"/>
      <c r="P181" s="909"/>
      <c r="Q181" s="910"/>
      <c r="R181" s="909"/>
    </row>
    <row r="182" spans="1:18" s="911" customFormat="1">
      <c r="A182" s="917" t="s">
        <v>365</v>
      </c>
      <c r="B182" s="917" t="s">
        <v>1569</v>
      </c>
      <c r="C182" s="917" t="s">
        <v>1691</v>
      </c>
      <c r="D182" s="917" t="s">
        <v>1692</v>
      </c>
      <c r="E182" s="912">
        <v>2013</v>
      </c>
      <c r="F182" s="918" t="s">
        <v>1591</v>
      </c>
      <c r="G182" s="1074" t="s">
        <v>1574</v>
      </c>
      <c r="H182" s="920" t="s">
        <v>250</v>
      </c>
      <c r="I182" s="921" t="s">
        <v>41</v>
      </c>
      <c r="J182" s="915">
        <v>0.11864406779661017</v>
      </c>
      <c r="K182" s="916">
        <v>0.11864406779661017</v>
      </c>
      <c r="L182" s="902"/>
      <c r="P182" s="909"/>
      <c r="Q182" s="910"/>
      <c r="R182" s="909"/>
    </row>
    <row r="183" spans="1:18" s="911" customFormat="1">
      <c r="A183" s="917" t="s">
        <v>365</v>
      </c>
      <c r="B183" s="917" t="s">
        <v>1569</v>
      </c>
      <c r="C183" s="917" t="s">
        <v>1691</v>
      </c>
      <c r="D183" s="917" t="s">
        <v>1692</v>
      </c>
      <c r="E183" s="912">
        <v>2013</v>
      </c>
      <c r="F183" s="918" t="s">
        <v>1591</v>
      </c>
      <c r="G183" s="1074" t="s">
        <v>1574</v>
      </c>
      <c r="H183" s="920" t="s">
        <v>248</v>
      </c>
      <c r="I183" s="921" t="s">
        <v>41</v>
      </c>
      <c r="J183" s="915">
        <v>0.11864406779661017</v>
      </c>
      <c r="K183" s="916">
        <v>0.11864406779661017</v>
      </c>
      <c r="L183" s="902"/>
      <c r="P183" s="909"/>
      <c r="Q183" s="910"/>
      <c r="R183" s="909"/>
    </row>
    <row r="184" spans="1:18" s="911" customFormat="1">
      <c r="A184" s="917" t="s">
        <v>365</v>
      </c>
      <c r="B184" s="917" t="s">
        <v>1569</v>
      </c>
      <c r="C184" s="917" t="s">
        <v>1691</v>
      </c>
      <c r="D184" s="917" t="s">
        <v>1692</v>
      </c>
      <c r="E184" s="912">
        <v>2013</v>
      </c>
      <c r="F184" s="918" t="s">
        <v>1591</v>
      </c>
      <c r="G184" s="1074" t="s">
        <v>1574</v>
      </c>
      <c r="H184" s="920" t="s">
        <v>261</v>
      </c>
      <c r="I184" s="921" t="s">
        <v>41</v>
      </c>
      <c r="J184" s="915">
        <v>0.11864406779661017</v>
      </c>
      <c r="K184" s="916">
        <v>0.11864406779661017</v>
      </c>
      <c r="L184" s="902"/>
      <c r="P184" s="909"/>
      <c r="Q184" s="910"/>
      <c r="R184" s="909"/>
    </row>
    <row r="185" spans="1:18" s="911" customFormat="1">
      <c r="A185" s="917" t="s">
        <v>365</v>
      </c>
      <c r="B185" s="917" t="s">
        <v>1569</v>
      </c>
      <c r="C185" s="917" t="s">
        <v>1691</v>
      </c>
      <c r="D185" s="917" t="s">
        <v>1692</v>
      </c>
      <c r="E185" s="912">
        <v>2013</v>
      </c>
      <c r="F185" s="918" t="s">
        <v>1591</v>
      </c>
      <c r="G185" s="1074" t="s">
        <v>1574</v>
      </c>
      <c r="H185" s="1098" t="s">
        <v>249</v>
      </c>
      <c r="I185" s="921" t="s">
        <v>41</v>
      </c>
      <c r="J185" s="915">
        <v>0.11864406779661017</v>
      </c>
      <c r="K185" s="916">
        <v>0.11864406779661017</v>
      </c>
      <c r="L185" s="902"/>
      <c r="P185" s="909"/>
      <c r="Q185" s="910"/>
      <c r="R185" s="909"/>
    </row>
    <row r="186" spans="1:18" s="911" customFormat="1">
      <c r="A186" s="917" t="s">
        <v>365</v>
      </c>
      <c r="B186" s="917" t="s">
        <v>1569</v>
      </c>
      <c r="C186" s="917" t="s">
        <v>1589</v>
      </c>
      <c r="D186" s="917" t="s">
        <v>1590</v>
      </c>
      <c r="E186" s="912">
        <v>2013</v>
      </c>
      <c r="F186" s="918" t="s">
        <v>1591</v>
      </c>
      <c r="G186" s="919" t="s">
        <v>1576</v>
      </c>
      <c r="H186" s="920" t="s">
        <v>259</v>
      </c>
      <c r="I186" s="921" t="s">
        <v>41</v>
      </c>
      <c r="J186" s="915">
        <v>0.26168224299065418</v>
      </c>
      <c r="K186" s="916">
        <v>0.26168224299065418</v>
      </c>
      <c r="L186" s="902"/>
      <c r="P186" s="909"/>
      <c r="Q186" s="910"/>
      <c r="R186" s="909"/>
    </row>
    <row r="187" spans="1:18" s="911" customFormat="1">
      <c r="A187" s="917" t="s">
        <v>365</v>
      </c>
      <c r="B187" s="917" t="s">
        <v>1569</v>
      </c>
      <c r="C187" s="917" t="s">
        <v>1589</v>
      </c>
      <c r="D187" s="917" t="s">
        <v>1594</v>
      </c>
      <c r="E187" s="912">
        <v>2013</v>
      </c>
      <c r="F187" s="918" t="s">
        <v>1591</v>
      </c>
      <c r="G187" s="919" t="s">
        <v>1576</v>
      </c>
      <c r="H187" s="920" t="s">
        <v>259</v>
      </c>
      <c r="I187" s="921" t="s">
        <v>41</v>
      </c>
      <c r="J187" s="915">
        <v>0.24766355140186916</v>
      </c>
      <c r="K187" s="916">
        <v>0.24766355140186916</v>
      </c>
      <c r="L187" s="902"/>
      <c r="P187" s="909"/>
      <c r="Q187" s="910"/>
      <c r="R187" s="909"/>
    </row>
    <row r="188" spans="1:18" s="911" customFormat="1">
      <c r="A188" s="917" t="s">
        <v>365</v>
      </c>
      <c r="B188" s="917" t="s">
        <v>1569</v>
      </c>
      <c r="C188" s="917" t="s">
        <v>56</v>
      </c>
      <c r="D188" s="917" t="s">
        <v>1595</v>
      </c>
      <c r="E188" s="912">
        <v>2013</v>
      </c>
      <c r="F188" s="918" t="s">
        <v>1591</v>
      </c>
      <c r="G188" s="919" t="s">
        <v>1576</v>
      </c>
      <c r="H188" s="920" t="s">
        <v>259</v>
      </c>
      <c r="I188" s="921" t="s">
        <v>41</v>
      </c>
      <c r="J188" s="915">
        <v>0.2570093457943925</v>
      </c>
      <c r="K188" s="916">
        <v>0.2570093457943925</v>
      </c>
      <c r="L188" s="902"/>
      <c r="P188" s="909"/>
      <c r="Q188" s="910"/>
      <c r="R188" s="909"/>
    </row>
    <row r="189" spans="1:18" s="911" customFormat="1">
      <c r="A189" s="917" t="s">
        <v>365</v>
      </c>
      <c r="B189" s="917" t="s">
        <v>1569</v>
      </c>
      <c r="C189" s="917" t="s">
        <v>1589</v>
      </c>
      <c r="D189" s="917" t="s">
        <v>1596</v>
      </c>
      <c r="E189" s="912">
        <v>2013</v>
      </c>
      <c r="F189" s="918" t="s">
        <v>1591</v>
      </c>
      <c r="G189" s="919" t="s">
        <v>1576</v>
      </c>
      <c r="H189" s="920" t="s">
        <v>259</v>
      </c>
      <c r="I189" s="921" t="s">
        <v>41</v>
      </c>
      <c r="J189" s="915">
        <v>0.26168224299065418</v>
      </c>
      <c r="K189" s="916">
        <v>0.26168224299065418</v>
      </c>
      <c r="L189" s="902"/>
      <c r="P189" s="909"/>
      <c r="Q189" s="910"/>
      <c r="R189" s="909"/>
    </row>
    <row r="190" spans="1:18" s="911" customFormat="1">
      <c r="A190" s="917" t="s">
        <v>365</v>
      </c>
      <c r="B190" s="917" t="s">
        <v>1569</v>
      </c>
      <c r="C190" s="917" t="s">
        <v>1589</v>
      </c>
      <c r="D190" s="917" t="s">
        <v>1597</v>
      </c>
      <c r="E190" s="912">
        <v>2013</v>
      </c>
      <c r="F190" s="918" t="s">
        <v>1591</v>
      </c>
      <c r="G190" s="919" t="s">
        <v>1576</v>
      </c>
      <c r="H190" s="920" t="s">
        <v>259</v>
      </c>
      <c r="I190" s="921" t="s">
        <v>41</v>
      </c>
      <c r="J190" s="915">
        <v>0.26168224299065418</v>
      </c>
      <c r="K190" s="916">
        <v>0.26168224299065418</v>
      </c>
      <c r="L190" s="902"/>
      <c r="P190" s="909"/>
      <c r="Q190" s="910"/>
      <c r="R190" s="909"/>
    </row>
    <row r="191" spans="1:18" s="911" customFormat="1">
      <c r="A191" s="917" t="s">
        <v>365</v>
      </c>
      <c r="B191" s="917" t="s">
        <v>1569</v>
      </c>
      <c r="C191" s="917" t="s">
        <v>56</v>
      </c>
      <c r="D191" s="917" t="s">
        <v>60</v>
      </c>
      <c r="E191" s="912">
        <v>2013</v>
      </c>
      <c r="F191" s="918" t="s">
        <v>1591</v>
      </c>
      <c r="G191" s="919" t="s">
        <v>1576</v>
      </c>
      <c r="H191" s="920" t="s">
        <v>259</v>
      </c>
      <c r="I191" s="921" t="s">
        <v>41</v>
      </c>
      <c r="J191" s="915">
        <v>0.2570093457943925</v>
      </c>
      <c r="K191" s="916">
        <v>0.2570093457943925</v>
      </c>
      <c r="L191" s="902"/>
      <c r="P191" s="909"/>
      <c r="Q191" s="910"/>
      <c r="R191" s="909"/>
    </row>
    <row r="192" spans="1:18" s="911" customFormat="1">
      <c r="A192" s="917" t="s">
        <v>365</v>
      </c>
      <c r="B192" s="917" t="s">
        <v>1569</v>
      </c>
      <c r="C192" s="917" t="s">
        <v>1589</v>
      </c>
      <c r="D192" s="917" t="s">
        <v>1598</v>
      </c>
      <c r="E192" s="912">
        <v>2013</v>
      </c>
      <c r="F192" s="918" t="s">
        <v>1591</v>
      </c>
      <c r="G192" s="919" t="s">
        <v>1576</v>
      </c>
      <c r="H192" s="920" t="s">
        <v>259</v>
      </c>
      <c r="I192" s="921" t="s">
        <v>41</v>
      </c>
      <c r="J192" s="915">
        <v>0.26168224299065418</v>
      </c>
      <c r="K192" s="916">
        <v>0.26168224299065418</v>
      </c>
      <c r="L192" s="902"/>
      <c r="P192" s="909"/>
      <c r="Q192" s="910"/>
      <c r="R192" s="909"/>
    </row>
    <row r="193" spans="1:18" s="911" customFormat="1">
      <c r="A193" s="917" t="s">
        <v>365</v>
      </c>
      <c r="B193" s="917" t="s">
        <v>1569</v>
      </c>
      <c r="C193" s="917" t="s">
        <v>1599</v>
      </c>
      <c r="D193" s="917" t="s">
        <v>1600</v>
      </c>
      <c r="E193" s="912">
        <v>2013</v>
      </c>
      <c r="F193" s="918" t="s">
        <v>1591</v>
      </c>
      <c r="G193" s="919" t="s">
        <v>1576</v>
      </c>
      <c r="H193" s="920" t="s">
        <v>259</v>
      </c>
      <c r="I193" s="921" t="s">
        <v>41</v>
      </c>
      <c r="J193" s="915">
        <v>0.28504672897196259</v>
      </c>
      <c r="K193" s="916">
        <v>0.28504672897196259</v>
      </c>
      <c r="L193" s="902"/>
      <c r="P193" s="909"/>
      <c r="Q193" s="910"/>
      <c r="R193" s="909"/>
    </row>
    <row r="194" spans="1:18" s="911" customFormat="1">
      <c r="A194" s="917" t="s">
        <v>365</v>
      </c>
      <c r="B194" s="917" t="s">
        <v>1569</v>
      </c>
      <c r="C194" s="917" t="s">
        <v>56</v>
      </c>
      <c r="D194" s="917" t="s">
        <v>57</v>
      </c>
      <c r="E194" s="912">
        <v>2013</v>
      </c>
      <c r="F194" s="918" t="s">
        <v>58</v>
      </c>
      <c r="G194" s="919" t="s">
        <v>1576</v>
      </c>
      <c r="H194" s="920" t="s">
        <v>259</v>
      </c>
      <c r="I194" s="921" t="s">
        <v>41</v>
      </c>
      <c r="J194" s="915">
        <v>1</v>
      </c>
      <c r="K194" s="916">
        <v>1</v>
      </c>
      <c r="L194" s="902"/>
      <c r="P194" s="909"/>
      <c r="Q194" s="910"/>
      <c r="R194" s="909"/>
    </row>
    <row r="195" spans="1:18" s="911" customFormat="1">
      <c r="A195" s="917" t="s">
        <v>365</v>
      </c>
      <c r="B195" s="917" t="s">
        <v>1569</v>
      </c>
      <c r="C195" s="917" t="s">
        <v>1599</v>
      </c>
      <c r="D195" s="917" t="s">
        <v>1601</v>
      </c>
      <c r="E195" s="912">
        <v>2013</v>
      </c>
      <c r="F195" s="918" t="s">
        <v>1591</v>
      </c>
      <c r="G195" s="919" t="s">
        <v>1576</v>
      </c>
      <c r="H195" s="920" t="s">
        <v>259</v>
      </c>
      <c r="I195" s="921" t="s">
        <v>41</v>
      </c>
      <c r="J195" s="915">
        <v>0.28037383177570091</v>
      </c>
      <c r="K195" s="916">
        <v>0.28037383177570091</v>
      </c>
      <c r="L195" s="902"/>
      <c r="P195" s="909"/>
      <c r="Q195" s="910"/>
      <c r="R195" s="909"/>
    </row>
    <row r="196" spans="1:18" s="911" customFormat="1">
      <c r="A196" s="917" t="s">
        <v>365</v>
      </c>
      <c r="B196" s="917" t="s">
        <v>1569</v>
      </c>
      <c r="C196" s="917" t="s">
        <v>1599</v>
      </c>
      <c r="D196" s="917" t="s">
        <v>1602</v>
      </c>
      <c r="E196" s="912">
        <v>2013</v>
      </c>
      <c r="F196" s="918" t="s">
        <v>1591</v>
      </c>
      <c r="G196" s="919" t="s">
        <v>1576</v>
      </c>
      <c r="H196" s="920" t="s">
        <v>259</v>
      </c>
      <c r="I196" s="921" t="s">
        <v>41</v>
      </c>
      <c r="J196" s="915">
        <v>0.28504672897196259</v>
      </c>
      <c r="K196" s="916">
        <v>0.28504672897196259</v>
      </c>
      <c r="L196" s="902"/>
      <c r="P196" s="909"/>
      <c r="Q196" s="910"/>
      <c r="R196" s="909"/>
    </row>
    <row r="197" spans="1:18" s="911" customFormat="1">
      <c r="A197" s="917" t="s">
        <v>365</v>
      </c>
      <c r="B197" s="917" t="s">
        <v>1569</v>
      </c>
      <c r="C197" s="917" t="s">
        <v>1589</v>
      </c>
      <c r="D197" s="917" t="s">
        <v>200</v>
      </c>
      <c r="E197" s="912">
        <v>2013</v>
      </c>
      <c r="F197" s="918" t="s">
        <v>1591</v>
      </c>
      <c r="G197" s="919" t="s">
        <v>1576</v>
      </c>
      <c r="H197" s="920" t="s">
        <v>259</v>
      </c>
      <c r="I197" s="921" t="s">
        <v>41</v>
      </c>
      <c r="J197" s="915">
        <v>0.26168224299065418</v>
      </c>
      <c r="K197" s="916">
        <v>0.26168224299065418</v>
      </c>
      <c r="L197" s="902"/>
      <c r="P197" s="909"/>
      <c r="Q197" s="910"/>
      <c r="R197" s="909"/>
    </row>
    <row r="198" spans="1:18" s="911" customFormat="1">
      <c r="A198" s="917" t="s">
        <v>365</v>
      </c>
      <c r="B198" s="917" t="s">
        <v>1569</v>
      </c>
      <c r="C198" s="917" t="s">
        <v>56</v>
      </c>
      <c r="D198" s="917" t="s">
        <v>1603</v>
      </c>
      <c r="E198" s="912">
        <v>2013</v>
      </c>
      <c r="F198" s="918" t="s">
        <v>1591</v>
      </c>
      <c r="G198" s="919" t="s">
        <v>1576</v>
      </c>
      <c r="H198" s="920" t="s">
        <v>259</v>
      </c>
      <c r="I198" s="921" t="s">
        <v>41</v>
      </c>
      <c r="J198" s="915">
        <v>0.2570093457943925</v>
      </c>
      <c r="K198" s="916">
        <v>0.2570093457943925</v>
      </c>
      <c r="L198" s="902"/>
      <c r="P198" s="909"/>
      <c r="Q198" s="910"/>
      <c r="R198" s="909"/>
    </row>
    <row r="199" spans="1:18" s="911" customFormat="1">
      <c r="A199" s="917" t="s">
        <v>365</v>
      </c>
      <c r="B199" s="917" t="s">
        <v>1569</v>
      </c>
      <c r="C199" s="917" t="s">
        <v>1589</v>
      </c>
      <c r="D199" s="917" t="s">
        <v>1604</v>
      </c>
      <c r="E199" s="912">
        <v>2013</v>
      </c>
      <c r="F199" s="918" t="s">
        <v>1591</v>
      </c>
      <c r="G199" s="919" t="s">
        <v>1576</v>
      </c>
      <c r="H199" s="920" t="s">
        <v>259</v>
      </c>
      <c r="I199" s="921" t="s">
        <v>41</v>
      </c>
      <c r="J199" s="915">
        <v>0.27102803738317754</v>
      </c>
      <c r="K199" s="916">
        <v>0.27102803738317754</v>
      </c>
      <c r="L199" s="902"/>
      <c r="P199" s="909"/>
      <c r="Q199" s="910"/>
      <c r="R199" s="909"/>
    </row>
    <row r="200" spans="1:18" s="911" customFormat="1">
      <c r="A200" s="917" t="s">
        <v>365</v>
      </c>
      <c r="B200" s="917" t="s">
        <v>1569</v>
      </c>
      <c r="C200" s="917" t="s">
        <v>1589</v>
      </c>
      <c r="D200" s="917" t="s">
        <v>1605</v>
      </c>
      <c r="E200" s="912">
        <v>2013</v>
      </c>
      <c r="F200" s="918" t="s">
        <v>1591</v>
      </c>
      <c r="G200" s="919" t="s">
        <v>1576</v>
      </c>
      <c r="H200" s="920" t="s">
        <v>259</v>
      </c>
      <c r="I200" s="921" t="s">
        <v>41</v>
      </c>
      <c r="J200" s="915">
        <v>0.24766355140186916</v>
      </c>
      <c r="K200" s="916">
        <v>0.24766355140186916</v>
      </c>
      <c r="L200" s="902"/>
      <c r="P200" s="909"/>
      <c r="Q200" s="910"/>
      <c r="R200" s="909"/>
    </row>
    <row r="201" spans="1:18" s="911" customFormat="1">
      <c r="A201" s="917" t="s">
        <v>365</v>
      </c>
      <c r="B201" s="917" t="s">
        <v>1569</v>
      </c>
      <c r="C201" s="917" t="s">
        <v>1691</v>
      </c>
      <c r="D201" s="917" t="s">
        <v>1692</v>
      </c>
      <c r="E201" s="912">
        <v>2013</v>
      </c>
      <c r="F201" s="918" t="s">
        <v>1591</v>
      </c>
      <c r="G201" s="1074" t="s">
        <v>1576</v>
      </c>
      <c r="H201" s="920" t="s">
        <v>259</v>
      </c>
      <c r="I201" s="921" t="s">
        <v>41</v>
      </c>
      <c r="J201" s="915">
        <v>0.28504672897196259</v>
      </c>
      <c r="K201" s="916">
        <v>0.28504672897196259</v>
      </c>
      <c r="L201" s="902"/>
      <c r="P201" s="909"/>
      <c r="Q201" s="910"/>
      <c r="R201" s="909"/>
    </row>
    <row r="202" spans="1:18" s="911" customFormat="1">
      <c r="A202" s="917" t="s">
        <v>365</v>
      </c>
      <c r="B202" s="917" t="s">
        <v>1569</v>
      </c>
      <c r="C202" s="917" t="s">
        <v>1589</v>
      </c>
      <c r="D202" s="917" t="s">
        <v>1590</v>
      </c>
      <c r="E202" s="912">
        <v>2013</v>
      </c>
      <c r="F202" s="918" t="s">
        <v>1591</v>
      </c>
      <c r="G202" s="919" t="s">
        <v>1576</v>
      </c>
      <c r="H202" s="920" t="s">
        <v>260</v>
      </c>
      <c r="I202" s="921" t="s">
        <v>41</v>
      </c>
      <c r="J202" s="915">
        <v>0.26168224299065418</v>
      </c>
      <c r="K202" s="916">
        <v>0.26168224299065418</v>
      </c>
      <c r="L202" s="902"/>
      <c r="P202" s="909"/>
      <c r="Q202" s="910"/>
      <c r="R202" s="909"/>
    </row>
    <row r="203" spans="1:18" s="911" customFormat="1">
      <c r="A203" s="917" t="s">
        <v>365</v>
      </c>
      <c r="B203" s="917" t="s">
        <v>1569</v>
      </c>
      <c r="C203" s="917" t="s">
        <v>1589</v>
      </c>
      <c r="D203" s="917" t="s">
        <v>1594</v>
      </c>
      <c r="E203" s="912">
        <v>2013</v>
      </c>
      <c r="F203" s="918" t="s">
        <v>1591</v>
      </c>
      <c r="G203" s="919" t="s">
        <v>1576</v>
      </c>
      <c r="H203" s="920" t="s">
        <v>260</v>
      </c>
      <c r="I203" s="921" t="s">
        <v>41</v>
      </c>
      <c r="J203" s="915">
        <v>0.24766355140186916</v>
      </c>
      <c r="K203" s="916">
        <v>0.24766355140186916</v>
      </c>
      <c r="L203" s="902"/>
      <c r="P203" s="909"/>
      <c r="Q203" s="910"/>
      <c r="R203" s="909"/>
    </row>
    <row r="204" spans="1:18" s="911" customFormat="1">
      <c r="A204" s="917" t="s">
        <v>365</v>
      </c>
      <c r="B204" s="917" t="s">
        <v>1569</v>
      </c>
      <c r="C204" s="917" t="s">
        <v>56</v>
      </c>
      <c r="D204" s="917" t="s">
        <v>1595</v>
      </c>
      <c r="E204" s="912">
        <v>2013</v>
      </c>
      <c r="F204" s="918" t="s">
        <v>1591</v>
      </c>
      <c r="G204" s="919" t="s">
        <v>1576</v>
      </c>
      <c r="H204" s="920" t="s">
        <v>260</v>
      </c>
      <c r="I204" s="921" t="s">
        <v>41</v>
      </c>
      <c r="J204" s="915">
        <v>0.2570093457943925</v>
      </c>
      <c r="K204" s="916">
        <v>0.2570093457943925</v>
      </c>
      <c r="L204" s="902"/>
      <c r="P204" s="909"/>
      <c r="Q204" s="910"/>
      <c r="R204" s="909"/>
    </row>
    <row r="205" spans="1:18" s="911" customFormat="1">
      <c r="A205" s="917" t="s">
        <v>365</v>
      </c>
      <c r="B205" s="917" t="s">
        <v>1569</v>
      </c>
      <c r="C205" s="917" t="s">
        <v>1589</v>
      </c>
      <c r="D205" s="917" t="s">
        <v>1596</v>
      </c>
      <c r="E205" s="912">
        <v>2013</v>
      </c>
      <c r="F205" s="918" t="s">
        <v>1591</v>
      </c>
      <c r="G205" s="919" t="s">
        <v>1576</v>
      </c>
      <c r="H205" s="920" t="s">
        <v>260</v>
      </c>
      <c r="I205" s="921" t="s">
        <v>41</v>
      </c>
      <c r="J205" s="915">
        <v>0.26168224299065418</v>
      </c>
      <c r="K205" s="916">
        <v>0.26168224299065418</v>
      </c>
      <c r="L205" s="902"/>
      <c r="P205" s="909"/>
      <c r="Q205" s="910"/>
      <c r="R205" s="909"/>
    </row>
    <row r="206" spans="1:18" s="911" customFormat="1">
      <c r="A206" s="917" t="s">
        <v>365</v>
      </c>
      <c r="B206" s="917" t="s">
        <v>1569</v>
      </c>
      <c r="C206" s="917" t="s">
        <v>1589</v>
      </c>
      <c r="D206" s="917" t="s">
        <v>1597</v>
      </c>
      <c r="E206" s="912">
        <v>2013</v>
      </c>
      <c r="F206" s="918" t="s">
        <v>1591</v>
      </c>
      <c r="G206" s="919" t="s">
        <v>1576</v>
      </c>
      <c r="H206" s="920" t="s">
        <v>260</v>
      </c>
      <c r="I206" s="921" t="s">
        <v>41</v>
      </c>
      <c r="J206" s="915">
        <v>0.26168224299065418</v>
      </c>
      <c r="K206" s="916">
        <v>0.26168224299065418</v>
      </c>
      <c r="L206" s="902"/>
      <c r="P206" s="909"/>
      <c r="Q206" s="910"/>
      <c r="R206" s="909"/>
    </row>
    <row r="207" spans="1:18" s="911" customFormat="1">
      <c r="A207" s="917" t="s">
        <v>365</v>
      </c>
      <c r="B207" s="917" t="s">
        <v>1569</v>
      </c>
      <c r="C207" s="917" t="s">
        <v>56</v>
      </c>
      <c r="D207" s="917" t="s">
        <v>60</v>
      </c>
      <c r="E207" s="912">
        <v>2013</v>
      </c>
      <c r="F207" s="918" t="s">
        <v>1591</v>
      </c>
      <c r="G207" s="919" t="s">
        <v>1576</v>
      </c>
      <c r="H207" s="920" t="s">
        <v>260</v>
      </c>
      <c r="I207" s="921" t="s">
        <v>41</v>
      </c>
      <c r="J207" s="915">
        <v>0.2570093457943925</v>
      </c>
      <c r="K207" s="916">
        <v>0.2570093457943925</v>
      </c>
      <c r="L207" s="902"/>
      <c r="P207" s="909"/>
      <c r="Q207" s="910"/>
      <c r="R207" s="909"/>
    </row>
    <row r="208" spans="1:18" s="911" customFormat="1">
      <c r="A208" s="917" t="s">
        <v>365</v>
      </c>
      <c r="B208" s="917" t="s">
        <v>1569</v>
      </c>
      <c r="C208" s="917" t="s">
        <v>1589</v>
      </c>
      <c r="D208" s="917" t="s">
        <v>1598</v>
      </c>
      <c r="E208" s="912">
        <v>2013</v>
      </c>
      <c r="F208" s="918" t="s">
        <v>1591</v>
      </c>
      <c r="G208" s="919" t="s">
        <v>1576</v>
      </c>
      <c r="H208" s="920" t="s">
        <v>260</v>
      </c>
      <c r="I208" s="921" t="s">
        <v>41</v>
      </c>
      <c r="J208" s="915">
        <v>0.26168224299065418</v>
      </c>
      <c r="K208" s="916">
        <v>0.26168224299065418</v>
      </c>
      <c r="L208" s="902"/>
      <c r="P208" s="909"/>
      <c r="Q208" s="910"/>
      <c r="R208" s="909"/>
    </row>
    <row r="209" spans="1:18" s="911" customFormat="1">
      <c r="A209" s="917" t="s">
        <v>365</v>
      </c>
      <c r="B209" s="917" t="s">
        <v>1569</v>
      </c>
      <c r="C209" s="917" t="s">
        <v>1599</v>
      </c>
      <c r="D209" s="917" t="s">
        <v>1600</v>
      </c>
      <c r="E209" s="912">
        <v>2013</v>
      </c>
      <c r="F209" s="918" t="s">
        <v>1591</v>
      </c>
      <c r="G209" s="919" t="s">
        <v>1576</v>
      </c>
      <c r="H209" s="920" t="s">
        <v>260</v>
      </c>
      <c r="I209" s="921" t="s">
        <v>41</v>
      </c>
      <c r="J209" s="915">
        <v>0.28504672897196259</v>
      </c>
      <c r="K209" s="916">
        <v>0.28504672897196259</v>
      </c>
      <c r="L209" s="902"/>
      <c r="P209" s="909"/>
      <c r="Q209" s="910"/>
      <c r="R209" s="909"/>
    </row>
    <row r="210" spans="1:18" s="911" customFormat="1">
      <c r="A210" s="917" t="s">
        <v>365</v>
      </c>
      <c r="B210" s="917" t="s">
        <v>1569</v>
      </c>
      <c r="C210" s="917" t="s">
        <v>56</v>
      </c>
      <c r="D210" s="917" t="s">
        <v>57</v>
      </c>
      <c r="E210" s="912">
        <v>2013</v>
      </c>
      <c r="F210" s="918" t="s">
        <v>58</v>
      </c>
      <c r="G210" s="919" t="s">
        <v>1576</v>
      </c>
      <c r="H210" s="920" t="s">
        <v>260</v>
      </c>
      <c r="I210" s="921" t="s">
        <v>41</v>
      </c>
      <c r="J210" s="915">
        <v>1</v>
      </c>
      <c r="K210" s="916">
        <v>1</v>
      </c>
      <c r="L210" s="902"/>
      <c r="P210" s="909"/>
      <c r="Q210" s="910"/>
      <c r="R210" s="909"/>
    </row>
    <row r="211" spans="1:18" s="911" customFormat="1">
      <c r="A211" s="917" t="s">
        <v>365</v>
      </c>
      <c r="B211" s="917" t="s">
        <v>1569</v>
      </c>
      <c r="C211" s="917" t="s">
        <v>1599</v>
      </c>
      <c r="D211" s="917" t="s">
        <v>1601</v>
      </c>
      <c r="E211" s="912">
        <v>2013</v>
      </c>
      <c r="F211" s="918" t="s">
        <v>1591</v>
      </c>
      <c r="G211" s="919" t="s">
        <v>1576</v>
      </c>
      <c r="H211" s="920" t="s">
        <v>260</v>
      </c>
      <c r="I211" s="921" t="s">
        <v>41</v>
      </c>
      <c r="J211" s="915">
        <v>0.28037383177570091</v>
      </c>
      <c r="K211" s="916">
        <v>0.28037383177570091</v>
      </c>
      <c r="L211" s="902"/>
      <c r="P211" s="909"/>
      <c r="Q211" s="910"/>
      <c r="R211" s="909"/>
    </row>
    <row r="212" spans="1:18" s="911" customFormat="1">
      <c r="A212" s="917" t="s">
        <v>365</v>
      </c>
      <c r="B212" s="1083" t="s">
        <v>1569</v>
      </c>
      <c r="C212" s="1083" t="s">
        <v>1599</v>
      </c>
      <c r="D212" s="1083" t="s">
        <v>1602</v>
      </c>
      <c r="E212" s="1084">
        <v>2013</v>
      </c>
      <c r="F212" s="1085" t="s">
        <v>1591</v>
      </c>
      <c r="G212" s="1086" t="s">
        <v>1576</v>
      </c>
      <c r="H212" s="920" t="s">
        <v>260</v>
      </c>
      <c r="I212" s="1087" t="s">
        <v>41</v>
      </c>
      <c r="J212" s="1088">
        <v>0.28504672897196259</v>
      </c>
      <c r="K212" s="1089">
        <v>0.28504672897196259</v>
      </c>
      <c r="L212" s="1090"/>
      <c r="P212" s="909"/>
      <c r="Q212" s="910"/>
      <c r="R212" s="909"/>
    </row>
    <row r="213" spans="1:18" s="911" customFormat="1">
      <c r="A213" s="1082" t="s">
        <v>365</v>
      </c>
      <c r="B213" s="1091" t="s">
        <v>1569</v>
      </c>
      <c r="C213" s="1091" t="s">
        <v>1589</v>
      </c>
      <c r="D213" s="1091" t="s">
        <v>200</v>
      </c>
      <c r="E213" s="1092">
        <v>2013</v>
      </c>
      <c r="F213" s="1093" t="s">
        <v>1591</v>
      </c>
      <c r="G213" s="1095" t="s">
        <v>1576</v>
      </c>
      <c r="H213" s="920" t="s">
        <v>260</v>
      </c>
      <c r="I213" s="1096" t="s">
        <v>41</v>
      </c>
      <c r="J213" s="1097">
        <v>0.26168224299065418</v>
      </c>
      <c r="K213" s="1097">
        <v>0.26168224299065418</v>
      </c>
      <c r="L213" s="982"/>
      <c r="P213" s="909"/>
      <c r="Q213" s="910"/>
      <c r="R213" s="909"/>
    </row>
    <row r="214" spans="1:18" s="914" customFormat="1">
      <c r="A214" s="172" t="s">
        <v>365</v>
      </c>
      <c r="B214" s="1091" t="s">
        <v>1569</v>
      </c>
      <c r="C214" s="1091" t="s">
        <v>56</v>
      </c>
      <c r="D214" s="1091" t="s">
        <v>1603</v>
      </c>
      <c r="E214" s="1092">
        <v>2013</v>
      </c>
      <c r="F214" s="1093" t="s">
        <v>1591</v>
      </c>
      <c r="G214" s="1095" t="s">
        <v>1576</v>
      </c>
      <c r="H214" s="1095" t="s">
        <v>260</v>
      </c>
      <c r="I214" s="1096" t="s">
        <v>41</v>
      </c>
      <c r="J214" s="1097">
        <v>0.2570093457943925</v>
      </c>
      <c r="K214" s="1097">
        <v>0.2570093457943925</v>
      </c>
      <c r="L214" s="982"/>
      <c r="P214" s="909"/>
      <c r="Q214" s="910"/>
      <c r="R214" s="909"/>
    </row>
    <row r="215" spans="1:18" s="914" customFormat="1">
      <c r="A215" s="172" t="s">
        <v>365</v>
      </c>
      <c r="B215" s="1091" t="s">
        <v>1569</v>
      </c>
      <c r="C215" s="1091" t="s">
        <v>1589</v>
      </c>
      <c r="D215" s="1091" t="s">
        <v>1604</v>
      </c>
      <c r="E215" s="1092">
        <v>2013</v>
      </c>
      <c r="F215" s="1093" t="s">
        <v>1591</v>
      </c>
      <c r="G215" s="1095" t="s">
        <v>1576</v>
      </c>
      <c r="H215" s="1095" t="s">
        <v>260</v>
      </c>
      <c r="I215" s="1096" t="s">
        <v>41</v>
      </c>
      <c r="J215" s="1097">
        <v>0.27102803738317754</v>
      </c>
      <c r="K215" s="1097">
        <v>0.27102803738317754</v>
      </c>
      <c r="L215" s="982"/>
      <c r="P215" s="909"/>
      <c r="Q215" s="910"/>
      <c r="R215" s="909"/>
    </row>
    <row r="216" spans="1:18" s="914" customFormat="1">
      <c r="A216" s="172" t="s">
        <v>365</v>
      </c>
      <c r="B216" s="1091" t="s">
        <v>1569</v>
      </c>
      <c r="C216" s="1091" t="s">
        <v>1589</v>
      </c>
      <c r="D216" s="1091" t="s">
        <v>1605</v>
      </c>
      <c r="E216" s="1092">
        <v>2013</v>
      </c>
      <c r="F216" s="1093" t="s">
        <v>1591</v>
      </c>
      <c r="G216" s="1095" t="s">
        <v>1576</v>
      </c>
      <c r="H216" s="1095" t="s">
        <v>260</v>
      </c>
      <c r="I216" s="1096" t="s">
        <v>41</v>
      </c>
      <c r="J216" s="1097">
        <v>0.24766355140186916</v>
      </c>
      <c r="K216" s="1097">
        <v>0.24766355140186916</v>
      </c>
      <c r="L216" s="982"/>
      <c r="P216" s="909"/>
      <c r="Q216" s="910"/>
      <c r="R216" s="909"/>
    </row>
    <row r="217" spans="1:18" s="914" customFormat="1">
      <c r="A217" s="172" t="s">
        <v>365</v>
      </c>
      <c r="B217" s="1091" t="s">
        <v>1569</v>
      </c>
      <c r="C217" s="1091" t="s">
        <v>1691</v>
      </c>
      <c r="D217" s="1091" t="s">
        <v>1692</v>
      </c>
      <c r="E217" s="1092">
        <v>2013</v>
      </c>
      <c r="F217" s="1093" t="s">
        <v>1591</v>
      </c>
      <c r="G217" s="1094" t="s">
        <v>1576</v>
      </c>
      <c r="H217" s="1095" t="s">
        <v>260</v>
      </c>
      <c r="I217" s="1096" t="s">
        <v>41</v>
      </c>
      <c r="J217" s="1097">
        <v>0.28504672897196259</v>
      </c>
      <c r="K217" s="1097">
        <v>0.28504672897196259</v>
      </c>
      <c r="L217" s="982"/>
      <c r="P217" s="909"/>
      <c r="Q217" s="910"/>
      <c r="R217" s="909"/>
    </row>
    <row r="218" spans="1:18" s="914" customFormat="1">
      <c r="A218" s="172" t="s">
        <v>365</v>
      </c>
      <c r="B218" s="1091" t="s">
        <v>1569</v>
      </c>
      <c r="C218" s="1091" t="s">
        <v>1589</v>
      </c>
      <c r="D218" s="1091" t="s">
        <v>1590</v>
      </c>
      <c r="E218" s="1092">
        <v>2013</v>
      </c>
      <c r="F218" s="1093" t="s">
        <v>1593</v>
      </c>
      <c r="G218" s="1094" t="s">
        <v>1684</v>
      </c>
      <c r="H218" s="1094" t="s">
        <v>249</v>
      </c>
      <c r="I218" s="1096" t="s">
        <v>41</v>
      </c>
      <c r="J218" s="1097">
        <v>1</v>
      </c>
      <c r="K218" s="1097">
        <v>1</v>
      </c>
      <c r="L218" s="982"/>
      <c r="P218" s="909"/>
      <c r="Q218" s="910"/>
      <c r="R218" s="909"/>
    </row>
    <row r="219" spans="1:18" s="914" customFormat="1">
      <c r="A219" s="172" t="s">
        <v>365</v>
      </c>
      <c r="B219" s="1091" t="s">
        <v>1569</v>
      </c>
      <c r="C219" s="1091" t="s">
        <v>1589</v>
      </c>
      <c r="D219" s="1091" t="s">
        <v>1594</v>
      </c>
      <c r="E219" s="1092">
        <v>2013</v>
      </c>
      <c r="F219" s="1093" t="s">
        <v>1593</v>
      </c>
      <c r="G219" s="1094" t="s">
        <v>1684</v>
      </c>
      <c r="H219" s="1094" t="s">
        <v>249</v>
      </c>
      <c r="I219" s="1096" t="s">
        <v>41</v>
      </c>
      <c r="J219" s="1097">
        <v>1</v>
      </c>
      <c r="K219" s="1097">
        <v>1</v>
      </c>
      <c r="L219" s="982"/>
      <c r="P219" s="909"/>
      <c r="Q219" s="910"/>
      <c r="R219" s="909"/>
    </row>
    <row r="220" spans="1:18" s="914" customFormat="1">
      <c r="A220" s="172" t="s">
        <v>365</v>
      </c>
      <c r="B220" s="1091" t="s">
        <v>1569</v>
      </c>
      <c r="C220" s="1091" t="s">
        <v>56</v>
      </c>
      <c r="D220" s="1091" t="s">
        <v>1595</v>
      </c>
      <c r="E220" s="1092">
        <v>2013</v>
      </c>
      <c r="F220" s="1093" t="s">
        <v>1593</v>
      </c>
      <c r="G220" s="1094" t="s">
        <v>1684</v>
      </c>
      <c r="H220" s="1094" t="s">
        <v>249</v>
      </c>
      <c r="I220" s="1096" t="s">
        <v>41</v>
      </c>
      <c r="J220" s="1097">
        <v>1</v>
      </c>
      <c r="K220" s="1097">
        <v>1</v>
      </c>
      <c r="L220" s="982"/>
      <c r="P220" s="909"/>
      <c r="Q220" s="910"/>
      <c r="R220" s="909"/>
    </row>
    <row r="221" spans="1:18" s="914" customFormat="1">
      <c r="A221" s="172" t="s">
        <v>365</v>
      </c>
      <c r="B221" s="1091" t="s">
        <v>1569</v>
      </c>
      <c r="C221" s="1091" t="s">
        <v>1589</v>
      </c>
      <c r="D221" s="1091" t="s">
        <v>1596</v>
      </c>
      <c r="E221" s="1092">
        <v>2013</v>
      </c>
      <c r="F221" s="1093" t="s">
        <v>1593</v>
      </c>
      <c r="G221" s="1094" t="s">
        <v>1684</v>
      </c>
      <c r="H221" s="1094" t="s">
        <v>249</v>
      </c>
      <c r="I221" s="1096" t="s">
        <v>41</v>
      </c>
      <c r="J221" s="1097">
        <v>1</v>
      </c>
      <c r="K221" s="1097">
        <v>1</v>
      </c>
      <c r="L221" s="982"/>
      <c r="P221" s="909"/>
      <c r="Q221" s="910"/>
      <c r="R221" s="909"/>
    </row>
    <row r="222" spans="1:18" s="914" customFormat="1">
      <c r="A222" s="172" t="s">
        <v>365</v>
      </c>
      <c r="B222" s="1091" t="s">
        <v>1569</v>
      </c>
      <c r="C222" s="1091" t="s">
        <v>1589</v>
      </c>
      <c r="D222" s="1091" t="s">
        <v>1597</v>
      </c>
      <c r="E222" s="1092">
        <v>2013</v>
      </c>
      <c r="F222" s="1093" t="s">
        <v>1593</v>
      </c>
      <c r="G222" s="1094" t="s">
        <v>1684</v>
      </c>
      <c r="H222" s="1094" t="s">
        <v>249</v>
      </c>
      <c r="I222" s="1096" t="s">
        <v>41</v>
      </c>
      <c r="J222" s="1097">
        <v>1</v>
      </c>
      <c r="K222" s="1097">
        <v>1</v>
      </c>
      <c r="L222" s="982"/>
      <c r="P222" s="909"/>
      <c r="Q222" s="910"/>
      <c r="R222" s="909"/>
    </row>
    <row r="223" spans="1:18" s="914" customFormat="1">
      <c r="A223" s="172" t="s">
        <v>365</v>
      </c>
      <c r="B223" s="1091" t="s">
        <v>1569</v>
      </c>
      <c r="C223" s="1091" t="s">
        <v>56</v>
      </c>
      <c r="D223" s="1091" t="s">
        <v>60</v>
      </c>
      <c r="E223" s="1092">
        <v>2013</v>
      </c>
      <c r="F223" s="1093" t="s">
        <v>1593</v>
      </c>
      <c r="G223" s="1094" t="s">
        <v>1684</v>
      </c>
      <c r="H223" s="1094" t="s">
        <v>249</v>
      </c>
      <c r="I223" s="1096" t="s">
        <v>41</v>
      </c>
      <c r="J223" s="1097">
        <v>1</v>
      </c>
      <c r="K223" s="1097">
        <v>1</v>
      </c>
      <c r="L223" s="982"/>
      <c r="P223" s="909"/>
      <c r="Q223" s="910"/>
      <c r="R223" s="909"/>
    </row>
    <row r="224" spans="1:18" s="914" customFormat="1">
      <c r="A224" s="172" t="s">
        <v>365</v>
      </c>
      <c r="B224" s="1091" t="s">
        <v>1569</v>
      </c>
      <c r="C224" s="1091" t="s">
        <v>1589</v>
      </c>
      <c r="D224" s="1091" t="s">
        <v>1598</v>
      </c>
      <c r="E224" s="1092">
        <v>2013</v>
      </c>
      <c r="F224" s="1093" t="s">
        <v>1593</v>
      </c>
      <c r="G224" s="1094" t="s">
        <v>1684</v>
      </c>
      <c r="H224" s="1094" t="s">
        <v>249</v>
      </c>
      <c r="I224" s="1096" t="s">
        <v>41</v>
      </c>
      <c r="J224" s="1097">
        <v>1</v>
      </c>
      <c r="K224" s="1097">
        <v>1</v>
      </c>
      <c r="L224" s="982"/>
      <c r="P224" s="909"/>
      <c r="Q224" s="910"/>
      <c r="R224" s="909"/>
    </row>
    <row r="225" spans="1:18" s="914" customFormat="1">
      <c r="A225" s="172" t="s">
        <v>365</v>
      </c>
      <c r="B225" s="1091" t="s">
        <v>1569</v>
      </c>
      <c r="C225" s="1091" t="s">
        <v>1599</v>
      </c>
      <c r="D225" s="1091" t="s">
        <v>1600</v>
      </c>
      <c r="E225" s="1092">
        <v>2013</v>
      </c>
      <c r="F225" s="1093" t="s">
        <v>1593</v>
      </c>
      <c r="G225" s="1094" t="s">
        <v>1684</v>
      </c>
      <c r="H225" s="1098" t="s">
        <v>249</v>
      </c>
      <c r="I225" s="1096" t="s">
        <v>41</v>
      </c>
      <c r="J225" s="1097">
        <v>1</v>
      </c>
      <c r="K225" s="1097">
        <v>1</v>
      </c>
      <c r="L225" s="982"/>
      <c r="P225" s="909"/>
      <c r="Q225" s="910"/>
      <c r="R225" s="909"/>
    </row>
    <row r="226" spans="1:18" s="914" customFormat="1">
      <c r="A226" s="172" t="s">
        <v>365</v>
      </c>
      <c r="B226" s="1091" t="s">
        <v>1569</v>
      </c>
      <c r="C226" s="1091" t="s">
        <v>56</v>
      </c>
      <c r="D226" s="1091" t="s">
        <v>57</v>
      </c>
      <c r="E226" s="1092">
        <v>2013</v>
      </c>
      <c r="F226" s="1093" t="s">
        <v>58</v>
      </c>
      <c r="G226" s="1094" t="s">
        <v>1684</v>
      </c>
      <c r="H226" s="1094" t="s">
        <v>249</v>
      </c>
      <c r="I226" s="1096" t="s">
        <v>41</v>
      </c>
      <c r="J226" s="1097">
        <v>1</v>
      </c>
      <c r="K226" s="1097">
        <v>1</v>
      </c>
      <c r="L226" s="982"/>
      <c r="P226" s="909"/>
      <c r="Q226" s="910"/>
      <c r="R226" s="909"/>
    </row>
    <row r="227" spans="1:18" s="914" customFormat="1">
      <c r="A227" s="172" t="s">
        <v>365</v>
      </c>
      <c r="B227" s="1091" t="s">
        <v>1569</v>
      </c>
      <c r="C227" s="1091" t="s">
        <v>1599</v>
      </c>
      <c r="D227" s="1091" t="s">
        <v>1601</v>
      </c>
      <c r="E227" s="1092">
        <v>2013</v>
      </c>
      <c r="F227" s="1093" t="s">
        <v>1593</v>
      </c>
      <c r="G227" s="1094" t="s">
        <v>1684</v>
      </c>
      <c r="H227" s="1094" t="s">
        <v>249</v>
      </c>
      <c r="I227" s="1096" t="s">
        <v>41</v>
      </c>
      <c r="J227" s="1097">
        <v>1</v>
      </c>
      <c r="K227" s="1097">
        <v>1</v>
      </c>
      <c r="L227" s="982"/>
      <c r="P227" s="909"/>
      <c r="Q227" s="910"/>
      <c r="R227" s="909"/>
    </row>
    <row r="228" spans="1:18" s="914" customFormat="1">
      <c r="A228" s="172" t="s">
        <v>365</v>
      </c>
      <c r="B228" s="1091" t="s">
        <v>1569</v>
      </c>
      <c r="C228" s="1091" t="s">
        <v>1599</v>
      </c>
      <c r="D228" s="1091" t="s">
        <v>1602</v>
      </c>
      <c r="E228" s="1092">
        <v>2013</v>
      </c>
      <c r="F228" s="1093" t="s">
        <v>1593</v>
      </c>
      <c r="G228" s="1094" t="s">
        <v>1684</v>
      </c>
      <c r="H228" s="1094" t="s">
        <v>249</v>
      </c>
      <c r="I228" s="1096" t="s">
        <v>41</v>
      </c>
      <c r="J228" s="1097">
        <v>1</v>
      </c>
      <c r="K228" s="1097">
        <v>1</v>
      </c>
      <c r="L228" s="982"/>
      <c r="P228" s="909"/>
      <c r="Q228" s="910"/>
      <c r="R228" s="909"/>
    </row>
    <row r="229" spans="1:18" s="914" customFormat="1">
      <c r="A229" s="172" t="s">
        <v>365</v>
      </c>
      <c r="B229" s="1091" t="s">
        <v>1569</v>
      </c>
      <c r="C229" s="1091" t="s">
        <v>1589</v>
      </c>
      <c r="D229" s="1091" t="s">
        <v>200</v>
      </c>
      <c r="E229" s="1092">
        <v>2013</v>
      </c>
      <c r="F229" s="1093" t="s">
        <v>1593</v>
      </c>
      <c r="G229" s="1094" t="s">
        <v>1684</v>
      </c>
      <c r="H229" s="1094" t="s">
        <v>249</v>
      </c>
      <c r="I229" s="1096" t="s">
        <v>41</v>
      </c>
      <c r="J229" s="1097">
        <v>1</v>
      </c>
      <c r="K229" s="1097">
        <v>1</v>
      </c>
      <c r="L229" s="982"/>
      <c r="P229" s="909"/>
      <c r="Q229" s="910"/>
      <c r="R229" s="909"/>
    </row>
    <row r="230" spans="1:18" s="914" customFormat="1">
      <c r="A230" s="172" t="s">
        <v>365</v>
      </c>
      <c r="B230" s="1091" t="s">
        <v>1569</v>
      </c>
      <c r="C230" s="1091" t="s">
        <v>56</v>
      </c>
      <c r="D230" s="1091" t="s">
        <v>1603</v>
      </c>
      <c r="E230" s="1092">
        <v>2013</v>
      </c>
      <c r="F230" s="1093" t="s">
        <v>1593</v>
      </c>
      <c r="G230" s="1094" t="s">
        <v>1684</v>
      </c>
      <c r="H230" s="1094" t="s">
        <v>249</v>
      </c>
      <c r="I230" s="1096" t="s">
        <v>41</v>
      </c>
      <c r="J230" s="1097">
        <v>1</v>
      </c>
      <c r="K230" s="1097">
        <v>1</v>
      </c>
      <c r="L230" s="982"/>
      <c r="P230" s="909"/>
      <c r="Q230" s="910"/>
      <c r="R230" s="909"/>
    </row>
    <row r="231" spans="1:18" s="914" customFormat="1">
      <c r="A231" s="172" t="s">
        <v>365</v>
      </c>
      <c r="B231" s="1091" t="s">
        <v>1569</v>
      </c>
      <c r="C231" s="1091" t="s">
        <v>1589</v>
      </c>
      <c r="D231" s="1091" t="s">
        <v>1604</v>
      </c>
      <c r="E231" s="1092">
        <v>2013</v>
      </c>
      <c r="F231" s="1093" t="s">
        <v>1593</v>
      </c>
      <c r="G231" s="1094" t="s">
        <v>1684</v>
      </c>
      <c r="H231" s="1094" t="s">
        <v>249</v>
      </c>
      <c r="I231" s="1096" t="s">
        <v>41</v>
      </c>
      <c r="J231" s="1097">
        <v>1</v>
      </c>
      <c r="K231" s="1097">
        <v>1</v>
      </c>
      <c r="L231" s="982"/>
      <c r="P231" s="909"/>
      <c r="Q231" s="910"/>
      <c r="R231" s="909"/>
    </row>
    <row r="232" spans="1:18" s="914" customFormat="1">
      <c r="A232" s="172" t="s">
        <v>365</v>
      </c>
      <c r="B232" s="1091" t="s">
        <v>1569</v>
      </c>
      <c r="C232" s="1091" t="s">
        <v>1589</v>
      </c>
      <c r="D232" s="1091" t="s">
        <v>1605</v>
      </c>
      <c r="E232" s="1092">
        <v>2013</v>
      </c>
      <c r="F232" s="1093" t="s">
        <v>1593</v>
      </c>
      <c r="G232" s="1094" t="s">
        <v>1684</v>
      </c>
      <c r="H232" s="1098" t="s">
        <v>249</v>
      </c>
      <c r="I232" s="1096" t="s">
        <v>41</v>
      </c>
      <c r="J232" s="1097">
        <v>1</v>
      </c>
      <c r="K232" s="1097">
        <v>1</v>
      </c>
      <c r="L232" s="982"/>
      <c r="P232" s="909"/>
      <c r="Q232" s="910"/>
      <c r="R232" s="909"/>
    </row>
    <row r="233" spans="1:18" s="914" customFormat="1">
      <c r="A233" s="172" t="s">
        <v>365</v>
      </c>
      <c r="B233" s="1091" t="s">
        <v>1569</v>
      </c>
      <c r="C233" s="1091" t="s">
        <v>1691</v>
      </c>
      <c r="D233" s="1091" t="s">
        <v>1692</v>
      </c>
      <c r="E233" s="1092">
        <v>2013</v>
      </c>
      <c r="F233" s="1093" t="s">
        <v>1593</v>
      </c>
      <c r="G233" s="1094" t="s">
        <v>1684</v>
      </c>
      <c r="H233" s="1098" t="s">
        <v>249</v>
      </c>
      <c r="I233" s="1096" t="s">
        <v>41</v>
      </c>
      <c r="J233" s="1097">
        <v>1</v>
      </c>
      <c r="K233" s="1097">
        <v>1</v>
      </c>
      <c r="L233" s="982"/>
      <c r="P233" s="909"/>
      <c r="Q233" s="910"/>
      <c r="R233" s="909"/>
    </row>
    <row r="234" spans="1:18" s="914" customFormat="1">
      <c r="A234" s="172"/>
      <c r="B234" s="172"/>
      <c r="C234" s="172"/>
      <c r="D234" s="172"/>
      <c r="E234" s="1075"/>
      <c r="F234" s="1076"/>
      <c r="G234" s="1077"/>
      <c r="H234" s="1078"/>
      <c r="I234" s="1079"/>
      <c r="J234" s="1080"/>
      <c r="K234" s="1080"/>
      <c r="L234" s="1081"/>
      <c r="P234" s="909"/>
      <c r="Q234" s="910"/>
      <c r="R234" s="909"/>
    </row>
    <row r="235" spans="1:18" s="914" customFormat="1">
      <c r="A235" s="172"/>
      <c r="B235" s="172"/>
      <c r="C235" s="172"/>
      <c r="D235" s="172"/>
      <c r="E235" s="1075"/>
      <c r="F235" s="1076"/>
      <c r="G235" s="1077"/>
      <c r="H235" s="1078"/>
      <c r="I235" s="1079"/>
      <c r="J235" s="1080"/>
      <c r="K235" s="1080"/>
      <c r="L235" s="1081"/>
      <c r="P235" s="909"/>
      <c r="Q235" s="910"/>
      <c r="R235" s="909"/>
    </row>
    <row r="236" spans="1:18" s="914" customFormat="1">
      <c r="A236" s="172"/>
      <c r="B236" s="172"/>
      <c r="C236" s="172"/>
      <c r="D236" s="172"/>
      <c r="E236" s="1075"/>
      <c r="F236" s="1076"/>
      <c r="G236" s="1077"/>
      <c r="H236" s="1078"/>
      <c r="I236" s="1079"/>
      <c r="J236" s="1080"/>
      <c r="K236" s="1080"/>
      <c r="L236" s="1081"/>
      <c r="P236" s="909"/>
      <c r="Q236" s="910"/>
      <c r="R236" s="909"/>
    </row>
    <row r="237" spans="1:18" s="914" customFormat="1">
      <c r="A237" s="172"/>
      <c r="B237" s="172"/>
      <c r="C237" s="172"/>
      <c r="D237" s="172"/>
      <c r="E237" s="1075"/>
      <c r="F237" s="1076"/>
      <c r="G237" s="1077"/>
      <c r="H237" s="1078"/>
      <c r="I237" s="1079"/>
      <c r="J237" s="1080"/>
      <c r="K237" s="1080"/>
      <c r="L237" s="1081"/>
      <c r="P237" s="909"/>
      <c r="Q237" s="910"/>
      <c r="R237" s="909"/>
    </row>
    <row r="238" spans="1:18" s="914" customFormat="1">
      <c r="A238" s="172"/>
      <c r="B238" s="172"/>
      <c r="C238" s="172"/>
      <c r="D238" s="172"/>
      <c r="E238" s="1075"/>
      <c r="F238" s="1076"/>
      <c r="G238" s="1077"/>
      <c r="H238" s="1078"/>
      <c r="I238" s="1079"/>
      <c r="J238" s="1080"/>
      <c r="K238" s="1080"/>
      <c r="L238" s="1081"/>
      <c r="P238" s="909"/>
      <c r="Q238" s="910"/>
      <c r="R238" s="909"/>
    </row>
    <row r="239" spans="1:18" s="914" customFormat="1">
      <c r="A239" s="172"/>
      <c r="B239" s="172"/>
      <c r="C239" s="172"/>
      <c r="D239" s="172"/>
      <c r="E239" s="1075"/>
      <c r="F239" s="1076"/>
      <c r="G239" s="1077"/>
      <c r="H239" s="1078"/>
      <c r="I239" s="1079"/>
      <c r="J239" s="1080"/>
      <c r="K239" s="1080"/>
      <c r="L239" s="1081"/>
      <c r="P239" s="909"/>
      <c r="Q239" s="910"/>
      <c r="R239" s="909"/>
    </row>
    <row r="240" spans="1:18" s="914" customFormat="1">
      <c r="A240" s="172"/>
      <c r="B240" s="172"/>
      <c r="C240" s="172"/>
      <c r="D240" s="172"/>
      <c r="E240" s="1075"/>
      <c r="F240" s="1076"/>
      <c r="G240" s="1077"/>
      <c r="H240" s="1078"/>
      <c r="I240" s="1079"/>
      <c r="J240" s="1080"/>
      <c r="K240" s="1080"/>
      <c r="L240" s="1081"/>
      <c r="P240" s="909"/>
      <c r="Q240" s="910"/>
      <c r="R240" s="909"/>
    </row>
    <row r="241" spans="1:18" s="914" customFormat="1">
      <c r="A241" s="172"/>
      <c r="B241" s="172"/>
      <c r="C241" s="172"/>
      <c r="D241" s="172"/>
      <c r="E241" s="1075"/>
      <c r="F241" s="1076"/>
      <c r="G241" s="1077"/>
      <c r="H241" s="1078"/>
      <c r="I241" s="1079"/>
      <c r="J241" s="1080"/>
      <c r="K241" s="1080"/>
      <c r="L241" s="1081"/>
      <c r="P241" s="909"/>
      <c r="Q241" s="910"/>
      <c r="R241" s="909"/>
    </row>
    <row r="242" spans="1:18" s="914" customFormat="1">
      <c r="A242" s="172"/>
      <c r="B242" s="172"/>
      <c r="C242" s="172"/>
      <c r="D242" s="172"/>
      <c r="E242" s="1075"/>
      <c r="F242" s="1076"/>
      <c r="G242" s="1077"/>
      <c r="H242" s="1078"/>
      <c r="I242" s="1079"/>
      <c r="J242" s="1080"/>
      <c r="K242" s="1080"/>
      <c r="L242" s="1081"/>
      <c r="P242" s="909"/>
      <c r="Q242" s="910"/>
      <c r="R242" s="909"/>
    </row>
    <row r="243" spans="1:18" s="914" customFormat="1">
      <c r="A243" s="172"/>
      <c r="B243" s="172"/>
      <c r="C243" s="172"/>
      <c r="D243" s="172"/>
      <c r="E243" s="1075"/>
      <c r="F243" s="1076"/>
      <c r="G243" s="1077"/>
      <c r="H243" s="1078"/>
      <c r="I243" s="1079"/>
      <c r="J243" s="1080"/>
      <c r="K243" s="1080"/>
      <c r="L243" s="1081"/>
      <c r="P243" s="909"/>
      <c r="Q243" s="910"/>
      <c r="R243" s="909"/>
    </row>
    <row r="244" spans="1:18" s="914" customFormat="1">
      <c r="A244" s="172"/>
      <c r="B244" s="172"/>
      <c r="C244" s="172"/>
      <c r="D244" s="172"/>
      <c r="E244" s="1075"/>
      <c r="F244" s="1076"/>
      <c r="G244" s="1077"/>
      <c r="H244" s="1078"/>
      <c r="I244" s="1079"/>
      <c r="J244" s="1080"/>
      <c r="K244" s="1080"/>
      <c r="L244" s="1081"/>
      <c r="P244" s="909"/>
      <c r="Q244" s="910"/>
      <c r="R244" s="909"/>
    </row>
    <row r="245" spans="1:18" s="914" customFormat="1">
      <c r="A245" s="172"/>
      <c r="B245" s="172"/>
      <c r="C245" s="172"/>
      <c r="D245" s="172"/>
      <c r="E245" s="1075"/>
      <c r="F245" s="1076"/>
      <c r="G245" s="1077"/>
      <c r="H245" s="1078"/>
      <c r="I245" s="1079"/>
      <c r="J245" s="1080"/>
      <c r="K245" s="1080"/>
      <c r="L245" s="1081"/>
      <c r="P245" s="909"/>
      <c r="Q245" s="910"/>
      <c r="R245" s="909"/>
    </row>
    <row r="246" spans="1:18" s="914" customFormat="1">
      <c r="A246" s="172"/>
      <c r="B246" s="172"/>
      <c r="C246" s="172"/>
      <c r="D246" s="172"/>
      <c r="E246" s="1075"/>
      <c r="F246" s="1076"/>
      <c r="G246" s="1077"/>
      <c r="H246" s="1078"/>
      <c r="I246" s="1079"/>
      <c r="J246" s="1080"/>
      <c r="K246" s="1080"/>
      <c r="L246" s="1081"/>
      <c r="P246" s="909"/>
      <c r="Q246" s="910"/>
      <c r="R246" s="909"/>
    </row>
    <row r="247" spans="1:18" s="914" customFormat="1">
      <c r="A247" s="172"/>
      <c r="B247" s="172"/>
      <c r="C247" s="172"/>
      <c r="D247" s="172"/>
      <c r="E247" s="1075"/>
      <c r="F247" s="1076"/>
      <c r="G247" s="1077"/>
      <c r="H247" s="1078"/>
      <c r="I247" s="1079"/>
      <c r="J247" s="1080"/>
      <c r="K247" s="1080"/>
      <c r="L247" s="1081"/>
      <c r="P247" s="909"/>
      <c r="Q247" s="910"/>
      <c r="R247" s="909"/>
    </row>
    <row r="248" spans="1:18" s="914" customFormat="1">
      <c r="A248" s="172"/>
      <c r="B248" s="172"/>
      <c r="C248" s="172"/>
      <c r="D248" s="172"/>
      <c r="E248" s="1075"/>
      <c r="F248" s="1076"/>
      <c r="G248" s="1077"/>
      <c r="H248" s="1078"/>
      <c r="I248" s="1079"/>
      <c r="J248" s="1080"/>
      <c r="K248" s="1080"/>
      <c r="L248" s="1081"/>
      <c r="P248" s="909"/>
      <c r="Q248" s="910"/>
      <c r="R248" s="909"/>
    </row>
    <row r="249" spans="1:18" s="914" customFormat="1">
      <c r="A249" s="172"/>
      <c r="B249" s="172"/>
      <c r="C249" s="172"/>
      <c r="D249" s="172"/>
      <c r="E249" s="1075"/>
      <c r="F249" s="1076"/>
      <c r="G249" s="1077"/>
      <c r="H249" s="1078"/>
      <c r="I249" s="1079"/>
      <c r="J249" s="1080"/>
      <c r="K249" s="1080"/>
      <c r="L249" s="1081"/>
      <c r="P249" s="909"/>
      <c r="Q249" s="910"/>
      <c r="R249" s="909"/>
    </row>
    <row r="250" spans="1:18" s="914" customFormat="1">
      <c r="A250" s="172"/>
      <c r="B250" s="172"/>
      <c r="C250" s="172"/>
      <c r="D250" s="172"/>
      <c r="E250" s="1075"/>
      <c r="F250" s="1076"/>
      <c r="G250" s="1077"/>
      <c r="H250" s="1078"/>
      <c r="I250" s="1079"/>
      <c r="J250" s="1080"/>
      <c r="K250" s="1080"/>
      <c r="L250" s="1081"/>
      <c r="P250" s="909"/>
      <c r="Q250" s="910"/>
      <c r="R250" s="909"/>
    </row>
    <row r="251" spans="1:18" s="914" customFormat="1">
      <c r="A251" s="172"/>
      <c r="B251" s="172"/>
      <c r="C251" s="172"/>
      <c r="D251" s="172"/>
      <c r="E251" s="1075"/>
      <c r="F251" s="1076"/>
      <c r="G251" s="1077"/>
      <c r="H251" s="1078"/>
      <c r="I251" s="1079"/>
      <c r="J251" s="1080"/>
      <c r="K251" s="1080"/>
      <c r="L251" s="1081"/>
      <c r="P251" s="909"/>
      <c r="Q251" s="910"/>
      <c r="R251" s="909"/>
    </row>
    <row r="252" spans="1:18" s="914" customFormat="1">
      <c r="A252" s="172"/>
      <c r="B252" s="172"/>
      <c r="C252" s="172"/>
      <c r="D252" s="172"/>
      <c r="E252" s="1075"/>
      <c r="F252" s="1076"/>
      <c r="G252" s="1077"/>
      <c r="H252" s="1078"/>
      <c r="I252" s="1079"/>
      <c r="J252" s="1080"/>
      <c r="K252" s="1080"/>
      <c r="L252" s="1081"/>
      <c r="P252" s="909"/>
      <c r="Q252" s="910"/>
      <c r="R252" s="909"/>
    </row>
    <row r="253" spans="1:18" s="914" customFormat="1">
      <c r="A253" s="172"/>
      <c r="B253" s="172"/>
      <c r="C253" s="172"/>
      <c r="D253" s="172"/>
      <c r="E253" s="1075"/>
      <c r="F253" s="1076"/>
      <c r="G253" s="1077"/>
      <c r="H253" s="1078"/>
      <c r="I253" s="1079"/>
      <c r="J253" s="1080"/>
      <c r="K253" s="1080"/>
      <c r="L253" s="1081"/>
      <c r="P253" s="909"/>
      <c r="Q253" s="910"/>
      <c r="R253" s="909"/>
    </row>
    <row r="254" spans="1:18" s="914" customFormat="1">
      <c r="A254" s="172"/>
      <c r="B254" s="172"/>
      <c r="C254" s="172"/>
      <c r="D254" s="172"/>
      <c r="E254" s="1075"/>
      <c r="F254" s="1076"/>
      <c r="G254" s="1077"/>
      <c r="H254" s="1078"/>
      <c r="I254" s="1079"/>
      <c r="J254" s="1080"/>
      <c r="K254" s="1080"/>
      <c r="L254" s="1081"/>
      <c r="P254" s="909"/>
      <c r="Q254" s="910"/>
      <c r="R254" s="909"/>
    </row>
    <row r="255" spans="1:18" s="914" customFormat="1">
      <c r="A255" s="172"/>
      <c r="B255" s="172"/>
      <c r="C255" s="172"/>
      <c r="D255" s="172"/>
      <c r="E255" s="1075"/>
      <c r="F255" s="1076"/>
      <c r="G255" s="1077"/>
      <c r="H255" s="1078"/>
      <c r="I255" s="1079"/>
      <c r="J255" s="1080"/>
      <c r="K255" s="1080"/>
      <c r="L255" s="1081"/>
      <c r="P255" s="909"/>
      <c r="Q255" s="910"/>
      <c r="R255" s="909"/>
    </row>
    <row r="256" spans="1:18" s="914" customFormat="1">
      <c r="A256" s="172"/>
      <c r="B256" s="172"/>
      <c r="C256" s="172"/>
      <c r="D256" s="172"/>
      <c r="E256" s="1075"/>
      <c r="F256" s="1076"/>
      <c r="G256" s="1077"/>
      <c r="H256" s="1078"/>
      <c r="I256" s="1079"/>
      <c r="J256" s="1080"/>
      <c r="K256" s="1080"/>
      <c r="L256" s="1081"/>
      <c r="P256" s="909"/>
      <c r="Q256" s="910"/>
      <c r="R256" s="909"/>
    </row>
    <row r="257" spans="1:18" s="914" customFormat="1">
      <c r="A257" s="172"/>
      <c r="B257" s="172"/>
      <c r="C257" s="172"/>
      <c r="D257" s="172"/>
      <c r="E257" s="1075"/>
      <c r="F257" s="1076"/>
      <c r="G257" s="1077"/>
      <c r="H257" s="1078"/>
      <c r="I257" s="1079"/>
      <c r="J257" s="1080"/>
      <c r="K257" s="1080"/>
      <c r="L257" s="1081"/>
      <c r="P257" s="909"/>
      <c r="Q257" s="910"/>
      <c r="R257" s="909"/>
    </row>
    <row r="258" spans="1:18" s="914" customFormat="1">
      <c r="A258" s="172"/>
      <c r="B258" s="172"/>
      <c r="C258" s="172"/>
      <c r="D258" s="172"/>
      <c r="E258" s="1075"/>
      <c r="F258" s="1076"/>
      <c r="G258" s="1077"/>
      <c r="H258" s="1078"/>
      <c r="I258" s="1079"/>
      <c r="J258" s="1080"/>
      <c r="K258" s="1080"/>
      <c r="L258" s="1081"/>
      <c r="P258" s="909"/>
      <c r="Q258" s="910"/>
      <c r="R258" s="909"/>
    </row>
    <row r="259" spans="1:18" s="914" customFormat="1">
      <c r="A259" s="172"/>
      <c r="B259" s="172"/>
      <c r="C259" s="172"/>
      <c r="D259" s="172"/>
      <c r="E259" s="1075"/>
      <c r="F259" s="1076"/>
      <c r="G259" s="1077"/>
      <c r="H259" s="1078"/>
      <c r="I259" s="1079"/>
      <c r="J259" s="1080"/>
      <c r="K259" s="1080"/>
      <c r="L259" s="1081"/>
      <c r="P259" s="909"/>
      <c r="Q259" s="910"/>
      <c r="R259" s="909"/>
    </row>
    <row r="260" spans="1:18" s="914" customFormat="1">
      <c r="A260" s="172"/>
      <c r="B260" s="172"/>
      <c r="C260" s="172"/>
      <c r="D260" s="172"/>
      <c r="E260" s="1075"/>
      <c r="F260" s="1076"/>
      <c r="G260" s="1077"/>
      <c r="H260" s="1078"/>
      <c r="I260" s="1079"/>
      <c r="J260" s="1080"/>
      <c r="K260" s="1080"/>
      <c r="L260" s="1081"/>
      <c r="P260" s="909"/>
      <c r="Q260" s="910"/>
      <c r="R260" s="909"/>
    </row>
    <row r="261" spans="1:18" s="914" customFormat="1">
      <c r="A261" s="172"/>
      <c r="B261" s="172"/>
      <c r="C261" s="172"/>
      <c r="D261" s="172"/>
      <c r="E261" s="1075"/>
      <c r="F261" s="1076"/>
      <c r="G261" s="1077"/>
      <c r="H261" s="1078"/>
      <c r="I261" s="1079"/>
      <c r="J261" s="1080"/>
      <c r="K261" s="1080"/>
      <c r="L261" s="1081"/>
      <c r="P261" s="909"/>
      <c r="Q261" s="910"/>
      <c r="R261" s="909"/>
    </row>
    <row r="262" spans="1:18" s="914" customFormat="1">
      <c r="A262" s="172"/>
      <c r="B262" s="172"/>
      <c r="C262" s="172"/>
      <c r="D262" s="172"/>
      <c r="E262" s="1075"/>
      <c r="F262" s="1076"/>
      <c r="G262" s="1077"/>
      <c r="H262" s="1078"/>
      <c r="I262" s="1079"/>
      <c r="J262" s="1080"/>
      <c r="K262" s="1080"/>
      <c r="L262" s="1081"/>
      <c r="P262" s="909"/>
      <c r="Q262" s="910"/>
      <c r="R262" s="909"/>
    </row>
    <row r="263" spans="1:18" s="914" customFormat="1">
      <c r="A263" s="172"/>
      <c r="B263" s="172"/>
      <c r="C263" s="172"/>
      <c r="D263" s="172"/>
      <c r="E263" s="1075"/>
      <c r="F263" s="1076"/>
      <c r="G263" s="1077"/>
      <c r="H263" s="1078"/>
      <c r="I263" s="1079"/>
      <c r="J263" s="1080"/>
      <c r="K263" s="1080"/>
      <c r="L263" s="1081"/>
      <c r="P263" s="909"/>
      <c r="Q263" s="910"/>
      <c r="R263" s="909"/>
    </row>
    <row r="264" spans="1:18" s="914" customFormat="1">
      <c r="A264" s="172"/>
      <c r="B264" s="172"/>
      <c r="C264" s="172"/>
      <c r="D264" s="172"/>
      <c r="E264" s="1075"/>
      <c r="F264" s="1076"/>
      <c r="G264" s="1077"/>
      <c r="H264" s="1078"/>
      <c r="I264" s="1079"/>
      <c r="J264" s="1080"/>
      <c r="K264" s="1080"/>
      <c r="L264" s="1081"/>
      <c r="P264" s="909"/>
      <c r="Q264" s="910"/>
      <c r="R264" s="909"/>
    </row>
    <row r="265" spans="1:18" s="914" customFormat="1">
      <c r="A265" s="172"/>
      <c r="B265" s="172"/>
      <c r="C265" s="172"/>
      <c r="D265" s="172"/>
      <c r="E265" s="1075"/>
      <c r="F265" s="1076"/>
      <c r="G265" s="1077"/>
      <c r="H265" s="1078"/>
      <c r="I265" s="1079"/>
      <c r="J265" s="1080"/>
      <c r="K265" s="1080"/>
      <c r="L265" s="1081"/>
      <c r="P265" s="909"/>
      <c r="Q265" s="910"/>
      <c r="R265" s="909"/>
    </row>
    <row r="266" spans="1:18" ht="13.35" customHeight="1">
      <c r="A266" s="171"/>
      <c r="E266" s="171"/>
      <c r="F266" s="29"/>
      <c r="I266" s="29"/>
      <c r="L266" s="195"/>
      <c r="P266" s="114" t="s">
        <v>262</v>
      </c>
      <c r="Q266" s="114"/>
      <c r="R266" s="114" t="s">
        <v>249</v>
      </c>
    </row>
    <row r="267" spans="1:18">
      <c r="A267" t="s">
        <v>302</v>
      </c>
      <c r="L267" s="195"/>
      <c r="P267" s="114" t="s">
        <v>263</v>
      </c>
      <c r="Q267" s="114"/>
      <c r="R267" s="114"/>
    </row>
    <row r="268" spans="1:18">
      <c r="A268" s="173" t="s">
        <v>418</v>
      </c>
      <c r="L268" s="195"/>
      <c r="P268" s="114" t="s">
        <v>264</v>
      </c>
      <c r="Q268" s="114"/>
      <c r="R268" s="114"/>
    </row>
    <row r="269" spans="1:18">
      <c r="A269" s="173" t="s">
        <v>206</v>
      </c>
      <c r="L269" s="195"/>
      <c r="P269" s="114" t="s">
        <v>265</v>
      </c>
      <c r="Q269" s="114"/>
      <c r="R269" s="114"/>
    </row>
    <row r="270" spans="1:18" ht="15">
      <c r="A270" s="118"/>
      <c r="L270" s="195"/>
      <c r="P270" s="114" t="s">
        <v>266</v>
      </c>
      <c r="Q270" s="114"/>
      <c r="R270" s="114"/>
    </row>
    <row r="271" spans="1:18">
      <c r="L271" s="196"/>
      <c r="P271" s="114" t="s">
        <v>267</v>
      </c>
      <c r="Q271" s="114"/>
      <c r="R271" s="114"/>
    </row>
  </sheetData>
  <sortState ref="A4:L233">
    <sortCondition ref="G4:G233"/>
    <sortCondition ref="H4:H233"/>
  </sortState>
  <pageMargins left="0.78740157480314965" right="0.78740157480314965" top="1.0629921259842521" bottom="1.0629921259842521" header="0.78740157480314965" footer="0.78740157480314965"/>
  <pageSetup paperSize="9" scale="57" firstPageNumber="0" orientation="landscape"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33</vt:i4>
      </vt:variant>
    </vt:vector>
  </HeadingPairs>
  <TitlesOfParts>
    <vt:vector size="61" baseType="lpstr">
      <vt:lpstr>Country Codes_ISO alpha-3</vt:lpstr>
      <vt:lpstr>I_A_1</vt:lpstr>
      <vt:lpstr>I_A_2</vt:lpstr>
      <vt:lpstr>II_B_1</vt:lpstr>
      <vt:lpstr>II_B_2</vt:lpstr>
      <vt:lpstr>III_A_1</vt:lpstr>
      <vt:lpstr>III_B_1</vt:lpstr>
      <vt:lpstr>III_B_2</vt:lpstr>
      <vt:lpstr>III_B_3</vt:lpstr>
      <vt:lpstr>III_C_1</vt:lpstr>
      <vt:lpstr>III_C_3</vt:lpstr>
      <vt:lpstr>III_C_4</vt:lpstr>
      <vt:lpstr>III_C_6</vt:lpstr>
      <vt:lpstr>III_D_1</vt:lpstr>
      <vt:lpstr>III_E_1</vt:lpstr>
      <vt:lpstr>III_E_2</vt:lpstr>
      <vt:lpstr>III_E_3</vt:lpstr>
      <vt:lpstr>III_F_1 </vt:lpstr>
      <vt:lpstr>III_F_2</vt:lpstr>
      <vt:lpstr>III_G_1</vt:lpstr>
      <vt:lpstr>IV_A_1</vt:lpstr>
      <vt:lpstr>IV_A_2</vt:lpstr>
      <vt:lpstr>IV_A_3 </vt:lpstr>
      <vt:lpstr>IV_B_1</vt:lpstr>
      <vt:lpstr>IV_B_2</vt:lpstr>
      <vt:lpstr>V_1</vt:lpstr>
      <vt:lpstr>VI_1</vt:lpstr>
      <vt:lpstr>Sheet1</vt:lpstr>
      <vt:lpstr>Excel_BuiltIn_Print_Area_1_1</vt:lpstr>
      <vt:lpstr>Excel_BuiltIn_Print_Area_1_1_1</vt:lpstr>
      <vt:lpstr>Excel_BuiltIn_Print_Area_11_1</vt:lpstr>
      <vt:lpstr>Excel_BuiltIn_Print_Area_12_1</vt:lpstr>
      <vt:lpstr>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II_B_1!Print_Area</vt:lpstr>
      <vt:lpstr>III_A_1!Print_Area</vt:lpstr>
      <vt:lpstr>III_B_1!Print_Area</vt:lpstr>
      <vt:lpstr>III_B_2!Print_Area</vt:lpstr>
      <vt:lpstr>III_B_3!Print_Area</vt:lpstr>
      <vt:lpstr>III_C_1!Print_Area</vt:lpstr>
      <vt:lpstr>III_C_3!Print_Area</vt:lpstr>
      <vt:lpstr>III_C_6!Print_Area</vt:lpstr>
      <vt:lpstr>III_D_1!Print_Area</vt:lpstr>
      <vt:lpstr>III_E_1!Print_Area</vt:lpstr>
      <vt:lpstr>III_E_2!Print_Area</vt:lpstr>
      <vt:lpstr>III_E_3!Print_Area</vt:lpstr>
      <vt:lpstr>'III_F_1 '!Print_Area</vt:lpstr>
      <vt:lpstr>III_F_2!Print_Area</vt:lpstr>
      <vt:lpstr>III_G_1!Print_Area</vt:lpstr>
      <vt:lpstr>IV_A_1!Print_Area</vt:lpstr>
      <vt:lpstr>IV_A_2!Print_Area</vt:lpstr>
      <vt:lpstr>'IV_A_3 '!Print_Area</vt:lpstr>
      <vt:lpstr>IV_B_1!Print_Area</vt:lpstr>
      <vt:lpstr>IV_B_2!Print_Area</vt:lpstr>
      <vt:lpstr>V_1!Print_Area</vt:lpstr>
      <vt:lpstr>VI_1!Print_Area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Verver, Sieto</cp:lastModifiedBy>
  <cp:lastPrinted>2015-08-03T14:24:29Z</cp:lastPrinted>
  <dcterms:created xsi:type="dcterms:W3CDTF">2009-11-05T10:40:17Z</dcterms:created>
  <dcterms:modified xsi:type="dcterms:W3CDTF">2015-09-02T10:07:14Z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